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5F41DCE9-85E3-4B33-AFD6-2D1F4BEA5C63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A43" i="17"/>
  <c r="AA44" i="17" s="1"/>
  <c r="AB43" i="17"/>
  <c r="AC43" i="17" s="1"/>
  <c r="AA31" i="17"/>
  <c r="AP31" i="17" s="1"/>
  <c r="AB31" i="17"/>
  <c r="AQ31" i="17" s="1"/>
  <c r="AA19" i="17"/>
  <c r="AA20" i="17" s="1"/>
  <c r="AB19" i="17"/>
  <c r="AC19" i="17"/>
  <c r="L43" i="17"/>
  <c r="AP43" i="17" s="1"/>
  <c r="M43" i="17"/>
  <c r="L31" i="17"/>
  <c r="L32" i="17" s="1"/>
  <c r="M31" i="17"/>
  <c r="N31" i="17"/>
  <c r="L19" i="17"/>
  <c r="L20" i="17" s="1"/>
  <c r="M19" i="17"/>
  <c r="AP19" i="16"/>
  <c r="AQ19" i="16"/>
  <c r="AR19" i="16"/>
  <c r="AA43" i="16"/>
  <c r="AP43" i="16" s="1"/>
  <c r="AB43" i="16"/>
  <c r="AQ43" i="16" s="1"/>
  <c r="AC43" i="16"/>
  <c r="AR43" i="16" s="1"/>
  <c r="AA31" i="16"/>
  <c r="AA32" i="16" s="1"/>
  <c r="AB31" i="16"/>
  <c r="AC31" i="16"/>
  <c r="AA20" i="16"/>
  <c r="AA19" i="16"/>
  <c r="AB19" i="16"/>
  <c r="AC19" i="16"/>
  <c r="L43" i="16"/>
  <c r="L44" i="16" s="1"/>
  <c r="M43" i="16"/>
  <c r="N43" i="16"/>
  <c r="L31" i="16"/>
  <c r="N31" i="16" s="1"/>
  <c r="M31" i="16"/>
  <c r="L19" i="16"/>
  <c r="L20" i="16" s="1"/>
  <c r="M19" i="16"/>
  <c r="N19" i="16"/>
  <c r="AP43" i="15"/>
  <c r="AQ43" i="15"/>
  <c r="AR43" i="15"/>
  <c r="AA43" i="15"/>
  <c r="AB43" i="15"/>
  <c r="AA44" i="15" s="1"/>
  <c r="AC43" i="15"/>
  <c r="AA31" i="15"/>
  <c r="AP31" i="15" s="1"/>
  <c r="AB31" i="15"/>
  <c r="AC31" i="15" s="1"/>
  <c r="AA19" i="15"/>
  <c r="AB19" i="15"/>
  <c r="AC19" i="15"/>
  <c r="L43" i="15"/>
  <c r="M43" i="15"/>
  <c r="N43" i="15"/>
  <c r="L31" i="15"/>
  <c r="M31" i="15"/>
  <c r="N31" i="15"/>
  <c r="L19" i="15"/>
  <c r="L20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 s="1"/>
  <c r="L32" i="14"/>
  <c r="L31" i="14"/>
  <c r="M31" i="14"/>
  <c r="N31" i="14" s="1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 s="1"/>
  <c r="AA20" i="11"/>
  <c r="AA19" i="11"/>
  <c r="AB19" i="11"/>
  <c r="AC19" i="11"/>
  <c r="L44" i="11"/>
  <c r="L43" i="11"/>
  <c r="N43" i="11" s="1"/>
  <c r="M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 s="1"/>
  <c r="L44" i="10"/>
  <c r="L43" i="10"/>
  <c r="M43" i="10"/>
  <c r="N43" i="10"/>
  <c r="L32" i="10"/>
  <c r="L31" i="10"/>
  <c r="M31" i="10"/>
  <c r="N31" i="10" s="1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 s="1"/>
  <c r="L44" i="12"/>
  <c r="L43" i="12"/>
  <c r="M43" i="12"/>
  <c r="N43" i="12"/>
  <c r="L32" i="12"/>
  <c r="L31" i="12"/>
  <c r="M31" i="12"/>
  <c r="N31" i="12"/>
  <c r="L20" i="12"/>
  <c r="L19" i="12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 s="1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 s="1"/>
  <c r="AA20" i="7"/>
  <c r="AA19" i="7"/>
  <c r="AC19" i="7" s="1"/>
  <c r="AB19" i="7"/>
  <c r="L44" i="7"/>
  <c r="L43" i="7"/>
  <c r="M43" i="7"/>
  <c r="N43" i="7" s="1"/>
  <c r="L32" i="7"/>
  <c r="L31" i="7"/>
  <c r="M31" i="7"/>
  <c r="N31" i="7" s="1"/>
  <c r="L20" i="7"/>
  <c r="L19" i="7"/>
  <c r="M19" i="7"/>
  <c r="N19" i="7"/>
  <c r="AN17" i="16"/>
  <c r="AB18" i="17"/>
  <c r="AA18" i="17"/>
  <c r="AB17" i="17"/>
  <c r="AA17" i="17"/>
  <c r="AC17" i="17" s="1"/>
  <c r="AB16" i="17"/>
  <c r="AA16" i="17"/>
  <c r="AB15" i="17"/>
  <c r="AA15" i="17"/>
  <c r="AC15" i="17" s="1"/>
  <c r="Z43" i="8"/>
  <c r="Y43" i="8"/>
  <c r="X43" i="8"/>
  <c r="W43" i="8"/>
  <c r="V43" i="8"/>
  <c r="U43" i="8"/>
  <c r="U44" i="8" s="1"/>
  <c r="T43" i="8"/>
  <c r="S43" i="8"/>
  <c r="R43" i="8"/>
  <c r="Q43" i="8"/>
  <c r="Q44" i="8" s="1"/>
  <c r="K43" i="8"/>
  <c r="J43" i="8"/>
  <c r="I43" i="8"/>
  <c r="H43" i="8"/>
  <c r="G43" i="8"/>
  <c r="F43" i="8"/>
  <c r="E43" i="8"/>
  <c r="D43" i="8"/>
  <c r="C43" i="8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F19" i="8"/>
  <c r="E19" i="8"/>
  <c r="D19" i="8"/>
  <c r="C19" i="8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AG31" i="9" s="1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V43" i="12"/>
  <c r="U43" i="12"/>
  <c r="T43" i="12"/>
  <c r="S43" i="12"/>
  <c r="R43" i="12"/>
  <c r="Q43" i="12"/>
  <c r="K43" i="12"/>
  <c r="J43" i="12"/>
  <c r="I43" i="12"/>
  <c r="H43" i="12"/>
  <c r="G43" i="12"/>
  <c r="F43" i="12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Y32" i="6" s="1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AQ27" i="6" s="1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V31" i="10"/>
  <c r="U31" i="10"/>
  <c r="T31" i="10"/>
  <c r="S31" i="10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H43" i="1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Y32" i="11" s="1"/>
  <c r="X31" i="11"/>
  <c r="W31" i="11"/>
  <c r="V31" i="11"/>
  <c r="U31" i="11"/>
  <c r="T31" i="11"/>
  <c r="S31" i="1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V19" i="11"/>
  <c r="U19" i="11"/>
  <c r="T19" i="11"/>
  <c r="S19" i="11"/>
  <c r="R19" i="11"/>
  <c r="Q19" i="11"/>
  <c r="K19" i="11"/>
  <c r="J19" i="11"/>
  <c r="I19" i="11"/>
  <c r="H19" i="11"/>
  <c r="AL19" i="11" s="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V43" i="14"/>
  <c r="U43" i="14"/>
  <c r="T43" i="14"/>
  <c r="S43" i="14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N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T31" i="14"/>
  <c r="S31" i="14"/>
  <c r="R31" i="14"/>
  <c r="Q31" i="14"/>
  <c r="K31" i="14"/>
  <c r="J31" i="14"/>
  <c r="I31" i="14"/>
  <c r="H31" i="14"/>
  <c r="H32" i="14" s="1"/>
  <c r="G31" i="14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X19" i="14"/>
  <c r="W19" i="14"/>
  <c r="V19" i="14"/>
  <c r="U19" i="14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X31" i="4"/>
  <c r="W31" i="4"/>
  <c r="V31" i="4"/>
  <c r="U31" i="4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X43" i="7"/>
  <c r="W43" i="7"/>
  <c r="V43" i="7"/>
  <c r="U43" i="7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Z31" i="7"/>
  <c r="Y31" i="7"/>
  <c r="X31" i="7"/>
  <c r="W31" i="7"/>
  <c r="V31" i="7"/>
  <c r="U31" i="7"/>
  <c r="T31" i="7"/>
  <c r="S31" i="7"/>
  <c r="S32" i="7" s="1"/>
  <c r="R31" i="7"/>
  <c r="Q31" i="7"/>
  <c r="K31" i="7"/>
  <c r="J31" i="7"/>
  <c r="AN31" i="7" s="1"/>
  <c r="I31" i="7"/>
  <c r="H31" i="7"/>
  <c r="G31" i="7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19" i="7"/>
  <c r="V19" i="7"/>
  <c r="U19" i="7"/>
  <c r="T19" i="7"/>
  <c r="S19" i="7"/>
  <c r="R19" i="7"/>
  <c r="Q19" i="7"/>
  <c r="K19" i="7"/>
  <c r="J19" i="7"/>
  <c r="I19" i="7"/>
  <c r="H19" i="7"/>
  <c r="G19" i="7"/>
  <c r="F19" i="7"/>
  <c r="E19" i="7"/>
  <c r="D19" i="7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B17" i="9"/>
  <c r="AA17" i="9"/>
  <c r="AB16" i="9"/>
  <c r="AA16" i="9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Q43" i="17" l="1"/>
  <c r="AC31" i="17"/>
  <c r="AR31" i="17" s="1"/>
  <c r="AA32" i="17"/>
  <c r="AP32" i="17" s="1"/>
  <c r="AC30" i="17"/>
  <c r="AQ17" i="17"/>
  <c r="AQ19" i="17"/>
  <c r="AP20" i="17"/>
  <c r="L44" i="17"/>
  <c r="AP44" i="17" s="1"/>
  <c r="N40" i="17"/>
  <c r="AQ40" i="17"/>
  <c r="N43" i="17"/>
  <c r="AR43" i="17" s="1"/>
  <c r="N16" i="17"/>
  <c r="AP19" i="17"/>
  <c r="N19" i="17"/>
  <c r="AR19" i="17" s="1"/>
  <c r="AA44" i="16"/>
  <c r="AP44" i="16"/>
  <c r="AR31" i="16"/>
  <c r="AQ31" i="16"/>
  <c r="AC15" i="16"/>
  <c r="AP20" i="16"/>
  <c r="L32" i="16"/>
  <c r="AP32" i="16" s="1"/>
  <c r="AP31" i="16"/>
  <c r="N29" i="16"/>
  <c r="AQ31" i="15"/>
  <c r="AR31" i="15"/>
  <c r="AA32" i="15"/>
  <c r="AA20" i="15"/>
  <c r="AQ19" i="15"/>
  <c r="AP19" i="15"/>
  <c r="AP20" i="15"/>
  <c r="L44" i="15"/>
  <c r="AP44" i="15" s="1"/>
  <c r="L32" i="15"/>
  <c r="AP32" i="15" s="1"/>
  <c r="N19" i="15"/>
  <c r="N19" i="12"/>
  <c r="AQ15" i="14"/>
  <c r="AC41" i="14"/>
  <c r="S44" i="14"/>
  <c r="W44" i="14"/>
  <c r="AN31" i="14"/>
  <c r="AQ29" i="14"/>
  <c r="AK31" i="14"/>
  <c r="AC29" i="14"/>
  <c r="U32" i="14"/>
  <c r="U20" i="14"/>
  <c r="Y20" i="14"/>
  <c r="AQ42" i="11"/>
  <c r="AM43" i="11"/>
  <c r="AC27" i="11"/>
  <c r="S32" i="11"/>
  <c r="W32" i="11"/>
  <c r="W20" i="11"/>
  <c r="H44" i="11"/>
  <c r="AQ41" i="11"/>
  <c r="N17" i="11"/>
  <c r="J20" i="11"/>
  <c r="N41" i="10"/>
  <c r="F44" i="10"/>
  <c r="N16" i="10"/>
  <c r="AC27" i="10"/>
  <c r="S32" i="10"/>
  <c r="W32" i="10"/>
  <c r="AQ41" i="6"/>
  <c r="AK43" i="6"/>
  <c r="N40" i="12"/>
  <c r="J20" i="12"/>
  <c r="N18" i="12"/>
  <c r="AC40" i="12"/>
  <c r="AJ43" i="12"/>
  <c r="S44" i="12"/>
  <c r="W44" i="12"/>
  <c r="AC15" i="12"/>
  <c r="AC16" i="9"/>
  <c r="AC18" i="9"/>
  <c r="W20" i="9"/>
  <c r="AL20" i="9" s="1"/>
  <c r="N40" i="9"/>
  <c r="B44" i="9"/>
  <c r="AO31" i="9"/>
  <c r="AC40" i="8"/>
  <c r="AG43" i="8"/>
  <c r="AK43" i="8"/>
  <c r="AP27" i="8"/>
  <c r="AG19" i="8"/>
  <c r="AK19" i="8"/>
  <c r="U44" i="7"/>
  <c r="Y44" i="7"/>
  <c r="AK31" i="7"/>
  <c r="AO31" i="7"/>
  <c r="AC27" i="7"/>
  <c r="U32" i="7"/>
  <c r="Y32" i="7"/>
  <c r="AQ15" i="7"/>
  <c r="AC18" i="7"/>
  <c r="AK19" i="7"/>
  <c r="W20" i="7"/>
  <c r="AC15" i="7"/>
  <c r="AP18" i="7"/>
  <c r="AH19" i="7"/>
  <c r="AL19" i="7"/>
  <c r="N39" i="7"/>
  <c r="AQ28" i="7"/>
  <c r="AC40" i="4"/>
  <c r="AP29" i="4"/>
  <c r="AC30" i="4"/>
  <c r="U32" i="4"/>
  <c r="Y32" i="4"/>
  <c r="Y20" i="4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R39" i="17" s="1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AN20" i="10" s="1"/>
  <c r="H20" i="9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AL20" i="6" s="1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F20" i="9" s="1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R28" i="11" s="1"/>
  <c r="AQ30" i="11"/>
  <c r="AO19" i="11"/>
  <c r="N42" i="10"/>
  <c r="J32" i="10"/>
  <c r="AN32" i="10" s="1"/>
  <c r="D44" i="6"/>
  <c r="B44" i="6"/>
  <c r="AI43" i="6"/>
  <c r="N40" i="6"/>
  <c r="H44" i="6"/>
  <c r="AL44" i="6" s="1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P29" i="7"/>
  <c r="D20" i="7"/>
  <c r="N16" i="7"/>
  <c r="N39" i="4"/>
  <c r="B44" i="4"/>
  <c r="N30" i="4"/>
  <c r="AR30" i="4" s="1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R16" i="7" s="1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AF20" i="15" s="1"/>
  <c r="Y20" i="15"/>
  <c r="AC17" i="14"/>
  <c r="AP18" i="14"/>
  <c r="AG19" i="14"/>
  <c r="AK19" i="14"/>
  <c r="AO19" i="14"/>
  <c r="AR17" i="11"/>
  <c r="AJ20" i="11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N32" i="17" s="1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1" i="9"/>
  <c r="AQ29" i="8"/>
  <c r="AG31" i="8"/>
  <c r="AK31" i="8"/>
  <c r="AO31" i="8"/>
  <c r="AQ39" i="11"/>
  <c r="AR40" i="9"/>
  <c r="AP39" i="7"/>
  <c r="AC41" i="4"/>
  <c r="U44" i="4"/>
  <c r="AL44" i="11"/>
  <c r="AQ40" i="6"/>
  <c r="AQ41" i="9"/>
  <c r="W44" i="9"/>
  <c r="AQ39" i="7"/>
  <c r="AQ40" i="7"/>
  <c r="AJ43" i="7"/>
  <c r="AN43" i="7"/>
  <c r="W44" i="7"/>
  <c r="AP41" i="4"/>
  <c r="AC42" i="4"/>
  <c r="AF44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AR28" i="12"/>
  <c r="B32" i="12"/>
  <c r="AF32" i="12" s="1"/>
  <c r="N27" i="9"/>
  <c r="AR27" i="9" s="1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Q29" i="4"/>
  <c r="D32" i="4"/>
  <c r="N29" i="14"/>
  <c r="D32" i="14"/>
  <c r="AQ30" i="10"/>
  <c r="B32" i="10"/>
  <c r="N27" i="6"/>
  <c r="AR27" i="6" s="1"/>
  <c r="N29" i="6"/>
  <c r="AM31" i="12"/>
  <c r="H32" i="9"/>
  <c r="N29" i="8"/>
  <c r="AR29" i="8" s="1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32" i="14"/>
  <c r="N17" i="7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R41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Q44" i="7"/>
  <c r="N27" i="4"/>
  <c r="AO31" i="17"/>
  <c r="AC16" i="15"/>
  <c r="AR16" i="15" s="1"/>
  <c r="AP17" i="14"/>
  <c r="AP42" i="14"/>
  <c r="N42" i="14"/>
  <c r="AR42" i="14" s="1"/>
  <c r="AG31" i="11"/>
  <c r="AP15" i="7"/>
  <c r="AQ17" i="7"/>
  <c r="H20" i="7"/>
  <c r="N28" i="7"/>
  <c r="N42" i="7"/>
  <c r="AR42" i="7" s="1"/>
  <c r="S44" i="7"/>
  <c r="N40" i="4"/>
  <c r="N42" i="4"/>
  <c r="AR42" i="4" s="1"/>
  <c r="AK43" i="4"/>
  <c r="AQ16" i="17"/>
  <c r="H20" i="17"/>
  <c r="AL20" i="17" s="1"/>
  <c r="AF32" i="17"/>
  <c r="AC17" i="16"/>
  <c r="AP17" i="16"/>
  <c r="S44" i="16"/>
  <c r="N41" i="15"/>
  <c r="AH19" i="11"/>
  <c r="U32" i="11"/>
  <c r="AC32" i="11" s="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AR16" i="8" s="1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O31" i="12"/>
  <c r="AQ16" i="9"/>
  <c r="N16" i="9"/>
  <c r="AR16" i="9" s="1"/>
  <c r="AP39" i="8"/>
  <c r="N39" i="8"/>
  <c r="AR39" i="8" s="1"/>
  <c r="D44" i="17"/>
  <c r="AH44" i="17" s="1"/>
  <c r="D44" i="15"/>
  <c r="AP39" i="10"/>
  <c r="Q44" i="10"/>
  <c r="AC44" i="10" s="1"/>
  <c r="AQ16" i="12"/>
  <c r="AC16" i="12"/>
  <c r="AR16" i="12" s="1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D32" i="15"/>
  <c r="AH32" i="15" s="1"/>
  <c r="H44" i="15"/>
  <c r="N16" i="14"/>
  <c r="N30" i="14"/>
  <c r="D44" i="14"/>
  <c r="AH44" i="14" s="1"/>
  <c r="AP17" i="11"/>
  <c r="AP30" i="11"/>
  <c r="N30" i="11"/>
  <c r="AR30" i="11" s="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R28" i="6" s="1"/>
  <c r="AK19" i="12"/>
  <c r="AH19" i="8"/>
  <c r="D20" i="17"/>
  <c r="AH20" i="17" s="1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J44" i="6" s="1"/>
  <c r="AQ42" i="9"/>
  <c r="N42" i="9"/>
  <c r="AR42" i="9" s="1"/>
  <c r="AQ30" i="8"/>
  <c r="N30" i="8"/>
  <c r="AR30" i="8" s="1"/>
  <c r="AQ42" i="8"/>
  <c r="N42" i="8"/>
  <c r="AR42" i="8" s="1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P40" i="9"/>
  <c r="H44" i="9"/>
  <c r="Q20" i="8"/>
  <c r="AP27" i="10"/>
  <c r="AF31" i="10"/>
  <c r="AP41" i="10"/>
  <c r="J20" i="6"/>
  <c r="N15" i="12"/>
  <c r="AR15" i="12" s="1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AR30" i="6" s="1"/>
  <c r="D32" i="12"/>
  <c r="H44" i="12"/>
  <c r="AP17" i="9"/>
  <c r="AF31" i="9"/>
  <c r="N27" i="8"/>
  <c r="AR27" i="8" s="1"/>
  <c r="N41" i="8"/>
  <c r="AR41" i="8" s="1"/>
  <c r="AF43" i="8"/>
  <c r="Q20" i="11"/>
  <c r="N39" i="11"/>
  <c r="N17" i="10"/>
  <c r="AR17" i="10" s="1"/>
  <c r="AF19" i="10"/>
  <c r="F32" i="10"/>
  <c r="J44" i="10"/>
  <c r="AN44" i="10" s="1"/>
  <c r="Q20" i="6"/>
  <c r="N39" i="6"/>
  <c r="AR39" i="6" s="1"/>
  <c r="N17" i="12"/>
  <c r="AR17" i="12" s="1"/>
  <c r="AF19" i="12"/>
  <c r="F32" i="12"/>
  <c r="AJ32" i="12" s="1"/>
  <c r="J44" i="12"/>
  <c r="AN44" i="12" s="1"/>
  <c r="D32" i="9"/>
  <c r="AH32" i="9" s="1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R40" i="16"/>
  <c r="AH32" i="16"/>
  <c r="AR41" i="15"/>
  <c r="AL44" i="15"/>
  <c r="AN32" i="15"/>
  <c r="AL20" i="15"/>
  <c r="AJ20" i="15"/>
  <c r="AF32" i="15"/>
  <c r="AN20" i="15"/>
  <c r="AR19" i="15"/>
  <c r="AR28" i="7"/>
  <c r="AN32" i="7"/>
  <c r="AJ32" i="14"/>
  <c r="AR17" i="14"/>
  <c r="AR29" i="14"/>
  <c r="AC32" i="14"/>
  <c r="AR30" i="14"/>
  <c r="AH32" i="14"/>
  <c r="AR18" i="14"/>
  <c r="AR16" i="14"/>
  <c r="AR42" i="11"/>
  <c r="AJ44" i="11"/>
  <c r="AR18" i="11"/>
  <c r="AR30" i="10"/>
  <c r="AF20" i="10"/>
  <c r="AH44" i="10"/>
  <c r="AC32" i="10"/>
  <c r="AF32" i="10"/>
  <c r="AH44" i="6"/>
  <c r="AR18" i="6"/>
  <c r="AJ20" i="12"/>
  <c r="AR18" i="12"/>
  <c r="AL44" i="12"/>
  <c r="AH44" i="12"/>
  <c r="AR27" i="12"/>
  <c r="AR29" i="12"/>
  <c r="AN44" i="9"/>
  <c r="AL32" i="9"/>
  <c r="AN44" i="8"/>
  <c r="AR18" i="8"/>
  <c r="AL32" i="8"/>
  <c r="AR17" i="8"/>
  <c r="AR41" i="7"/>
  <c r="AR27" i="7"/>
  <c r="AC32" i="7"/>
  <c r="AJ32" i="7"/>
  <c r="AH20" i="7"/>
  <c r="AR17" i="7"/>
  <c r="AL20" i="7"/>
  <c r="AL44" i="7"/>
  <c r="AR40" i="4"/>
  <c r="AN44" i="4"/>
  <c r="AN32" i="4"/>
  <c r="AR17" i="4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<sst xmlns="http://schemas.openxmlformats.org/spreadsheetml/2006/main" count="3300" uniqueCount="40">
  <si>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</si>
  <si>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</si>
  <si>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</si>
  <si>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</si>
  <si>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</si>
  <si>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</si>
  <si>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</si>
  <si>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</si>
  <si>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</si>
  <si>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</si>
  <si>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</si>
  <si>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</si>
  <si>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</si>
  <si>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</si>
  <si>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</si>
  <si>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</si>
  <si>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</si>
  <si>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</si>
  <si>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</si>
  <si>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</si>
  <si>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</si>
  <si>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</si>
  <si>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</si>
  <si>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</si>
  <si>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</si>
  <si>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</si>
  <si>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</si>
  <si>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</si>
  <si>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</si>
  <si>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</si>
  <si>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</si>
  <si>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</si>
  <si>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</si>
  <si>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</si>
  <si>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</si>
  <si>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</si>
  <si>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</si>
  <si>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</si>
  <si>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</si>
  <si>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2011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</si>
</sst>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3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11484757736" xfId="46" xr:uid="{25EBA542-31E3-4036-A35F-38DED65F3FB5}"/>
    <cellStyle name="style1711484757783" xfId="48" xr:uid="{6727A510-7F99-4A0D-AAB1-3BB96D613CB3}"/>
    <cellStyle name="style1711484757880" xfId="49" xr:uid="{41989D34-F970-45AC-9552-99B0A1C3E43B}"/>
    <cellStyle name="style1711484757940" xfId="50" xr:uid="{6E6EF7A7-C75C-49FA-B625-F25E517F6D37}"/>
    <cellStyle name="style1711484759387" xfId="47" xr:uid="{2FBEC3C2-B2C0-4872-846E-417CA53A9BFC}"/>
    <cellStyle name="style1711484759899" xfId="51" xr:uid="{EC141F55-48B9-400D-884B-D912E3E81DA7}"/>
    <cellStyle name="style1711484760051" xfId="52" xr:uid="{1FA16653-4C97-4722-8B31-E8116956F80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8608259.9999999981</v>
      </c>
      <c r="C15" s="2"/>
      <c r="D15" s="2">
        <v>1461999.9999999998</v>
      </c>
      <c r="E15" s="2"/>
      <c r="F15" s="2">
        <v>2917900</v>
      </c>
      <c r="G15" s="2"/>
      <c r="H15" s="2">
        <v>14989440.000000002</v>
      </c>
      <c r="I15" s="2"/>
      <c r="J15" s="2">
        <v>0</v>
      </c>
      <c r="K15" s="2"/>
      <c r="L15" s="1">
        <f t="shared" ref="L15:M18" si="0">B15+D15+F15+H15+J15</f>
        <v>27977600</v>
      </c>
      <c r="M15" s="13">
        <f t="shared" si="0"/>
        <v>0</v>
      </c>
      <c r="N15" s="14">
        <f>L15+M15</f>
        <v>27977600</v>
      </c>
      <c r="P15" s="3" t="s">
        <v>12</v>
      </c>
      <c r="Q15" s="2">
        <v>1830</v>
      </c>
      <c r="R15" s="2">
        <v>0</v>
      </c>
      <c r="S15" s="2">
        <v>342</v>
      </c>
      <c r="T15" s="2">
        <v>0</v>
      </c>
      <c r="U15" s="2">
        <v>470</v>
      </c>
      <c r="V15" s="2">
        <v>0</v>
      </c>
      <c r="W15" s="2">
        <v>3226</v>
      </c>
      <c r="X15" s="2">
        <v>0</v>
      </c>
      <c r="Y15" s="2">
        <v>562</v>
      </c>
      <c r="Z15" s="2">
        <v>0</v>
      </c>
      <c r="AA15" s="1">
        <f t="shared" ref="AA15:AB18" si="1">Q15+S15+U15+W15+Y15</f>
        <v>6430</v>
      </c>
      <c r="AB15" s="13">
        <f t="shared" si="1"/>
        <v>0</v>
      </c>
      <c r="AC15" s="14">
        <f>AA15+AB15</f>
        <v>6430</v>
      </c>
      <c r="AE15" s="3" t="s">
        <v>12</v>
      </c>
      <c r="AF15" s="2">
        <f t="shared" ref="AF15:AR18" si="2">IFERROR(B15/Q15, "N.A.")</f>
        <v>4703.9672131147527</v>
      </c>
      <c r="AG15" s="2" t="str">
        <f t="shared" si="2"/>
        <v>N.A.</v>
      </c>
      <c r="AH15" s="2">
        <f t="shared" si="2"/>
        <v>4274.85380116959</v>
      </c>
      <c r="AI15" s="2" t="str">
        <f t="shared" si="2"/>
        <v>N.A.</v>
      </c>
      <c r="AJ15" s="2">
        <f t="shared" si="2"/>
        <v>6208.2978723404258</v>
      </c>
      <c r="AK15" s="2" t="str">
        <f t="shared" si="2"/>
        <v>N.A.</v>
      </c>
      <c r="AL15" s="2">
        <f t="shared" si="2"/>
        <v>4646.447613143212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4351.1041990668737</v>
      </c>
      <c r="AQ15" s="16" t="str">
        <f t="shared" si="2"/>
        <v>N.A.</v>
      </c>
      <c r="AR15" s="14">
        <f t="shared" si="2"/>
        <v>4351.1041990668737</v>
      </c>
    </row>
    <row r="16" spans="1:44" ht="15" customHeight="1" thickBot="1" x14ac:dyDescent="0.3">
      <c r="A16" s="3" t="s">
        <v>13</v>
      </c>
      <c r="B16" s="2">
        <v>3429700</v>
      </c>
      <c r="C16" s="2">
        <v>873600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3429700</v>
      </c>
      <c r="M16" s="13">
        <f t="shared" si="0"/>
        <v>873600</v>
      </c>
      <c r="N16" s="14">
        <f>L16+M16</f>
        <v>4303300</v>
      </c>
      <c r="P16" s="3" t="s">
        <v>13</v>
      </c>
      <c r="Q16" s="2">
        <v>1050</v>
      </c>
      <c r="R16" s="2">
        <v>156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1050</v>
      </c>
      <c r="AB16" s="13">
        <f t="shared" si="1"/>
        <v>156</v>
      </c>
      <c r="AC16" s="14">
        <f>AA16+AB16</f>
        <v>1206</v>
      </c>
      <c r="AE16" s="3" t="s">
        <v>13</v>
      </c>
      <c r="AF16" s="2">
        <f t="shared" si="2"/>
        <v>3266.3809523809523</v>
      </c>
      <c r="AG16" s="2">
        <f t="shared" si="2"/>
        <v>5600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3266.3809523809523</v>
      </c>
      <c r="AQ16" s="16">
        <f t="shared" si="2"/>
        <v>5600</v>
      </c>
      <c r="AR16" s="14">
        <f t="shared" si="2"/>
        <v>3568.2421227197347</v>
      </c>
    </row>
    <row r="17" spans="1:44" ht="15" customHeight="1" thickBot="1" x14ac:dyDescent="0.3">
      <c r="A17" s="3" t="s">
        <v>14</v>
      </c>
      <c r="B17" s="2">
        <v>10017440</v>
      </c>
      <c r="C17" s="2">
        <v>70652263.999999985</v>
      </c>
      <c r="D17" s="2">
        <v>3868280</v>
      </c>
      <c r="E17" s="2"/>
      <c r="F17" s="2"/>
      <c r="G17" s="2">
        <v>2158500</v>
      </c>
      <c r="H17" s="2"/>
      <c r="I17" s="2">
        <v>737099.99999999988</v>
      </c>
      <c r="J17" s="2">
        <v>0</v>
      </c>
      <c r="K17" s="2"/>
      <c r="L17" s="1">
        <f t="shared" si="0"/>
        <v>13885720</v>
      </c>
      <c r="M17" s="13">
        <f t="shared" si="0"/>
        <v>73547863.999999985</v>
      </c>
      <c r="N17" s="14">
        <f>L17+M17</f>
        <v>87433583.999999985</v>
      </c>
      <c r="P17" s="3" t="s">
        <v>14</v>
      </c>
      <c r="Q17" s="2">
        <v>2292</v>
      </c>
      <c r="R17" s="2">
        <v>12832</v>
      </c>
      <c r="S17" s="2">
        <v>682</v>
      </c>
      <c r="T17" s="2">
        <v>0</v>
      </c>
      <c r="U17" s="2">
        <v>0</v>
      </c>
      <c r="V17" s="2">
        <v>700</v>
      </c>
      <c r="W17" s="2">
        <v>0</v>
      </c>
      <c r="X17" s="2">
        <v>286</v>
      </c>
      <c r="Y17" s="2">
        <v>98</v>
      </c>
      <c r="Z17" s="2">
        <v>0</v>
      </c>
      <c r="AA17" s="1">
        <f t="shared" si="1"/>
        <v>3072</v>
      </c>
      <c r="AB17" s="13">
        <f t="shared" si="1"/>
        <v>13818</v>
      </c>
      <c r="AC17" s="14">
        <f>AA17+AB17</f>
        <v>16890</v>
      </c>
      <c r="AE17" s="3" t="s">
        <v>14</v>
      </c>
      <c r="AF17" s="2">
        <f t="shared" si="2"/>
        <v>4370.6108202443284</v>
      </c>
      <c r="AG17" s="2">
        <f t="shared" si="2"/>
        <v>5505.9432668329164</v>
      </c>
      <c r="AH17" s="2">
        <f t="shared" si="2"/>
        <v>5671.9648093841643</v>
      </c>
      <c r="AI17" s="2" t="str">
        <f t="shared" si="2"/>
        <v>N.A.</v>
      </c>
      <c r="AJ17" s="2" t="str">
        <f t="shared" si="2"/>
        <v>N.A.</v>
      </c>
      <c r="AK17" s="2">
        <f t="shared" si="2"/>
        <v>3083.5714285714284</v>
      </c>
      <c r="AL17" s="2" t="str">
        <f t="shared" si="2"/>
        <v>N.A.</v>
      </c>
      <c r="AM17" s="2">
        <f t="shared" si="2"/>
        <v>2577.272727272727</v>
      </c>
      <c r="AN17" s="2">
        <f t="shared" si="2"/>
        <v>0</v>
      </c>
      <c r="AO17" s="2" t="str">
        <f t="shared" si="2"/>
        <v>N.A.</v>
      </c>
      <c r="AP17" s="15">
        <f t="shared" si="2"/>
        <v>4520.091145833333</v>
      </c>
      <c r="AQ17" s="16">
        <f t="shared" si="2"/>
        <v>5322.6128238529445</v>
      </c>
      <c r="AR17" s="14">
        <f t="shared" si="2"/>
        <v>5176.6479573712249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>
        <f t="shared" ref="B19:K19" si="3">SUM(B15:B18)</f>
        <v>22055400</v>
      </c>
      <c r="C19" s="2">
        <f t="shared" si="3"/>
        <v>71525863.999999985</v>
      </c>
      <c r="D19" s="2">
        <f t="shared" si="3"/>
        <v>5330280</v>
      </c>
      <c r="E19" s="2">
        <f t="shared" si="3"/>
        <v>0</v>
      </c>
      <c r="F19" s="2">
        <f t="shared" si="3"/>
        <v>2917900</v>
      </c>
      <c r="G19" s="2">
        <f t="shared" si="3"/>
        <v>2158500</v>
      </c>
      <c r="H19" s="2">
        <f t="shared" si="3"/>
        <v>14989440.000000002</v>
      </c>
      <c r="I19" s="2">
        <f t="shared" si="3"/>
        <v>737099.99999999988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45293020</v>
      </c>
      <c r="M19" s="13">
        <f t="shared" ref="M19" si="5">C19+E19+G19+I19+K19</f>
        <v>74421463.999999985</v>
      </c>
      <c r="N19" s="18">
        <f>L19+M19</f>
        <v>119714483.99999999</v>
      </c>
      <c r="P19" s="4" t="s">
        <v>16</v>
      </c>
      <c r="Q19" s="2">
        <f t="shared" ref="Q19:Z19" si="6">SUM(Q15:Q18)</f>
        <v>5172</v>
      </c>
      <c r="R19" s="2">
        <f t="shared" si="6"/>
        <v>12988</v>
      </c>
      <c r="S19" s="2">
        <f t="shared" si="6"/>
        <v>1024</v>
      </c>
      <c r="T19" s="2">
        <f t="shared" si="6"/>
        <v>0</v>
      </c>
      <c r="U19" s="2">
        <f t="shared" si="6"/>
        <v>470</v>
      </c>
      <c r="V19" s="2">
        <f t="shared" si="6"/>
        <v>700</v>
      </c>
      <c r="W19" s="2">
        <f t="shared" si="6"/>
        <v>3226</v>
      </c>
      <c r="X19" s="2">
        <f t="shared" si="6"/>
        <v>286</v>
      </c>
      <c r="Y19" s="2">
        <f t="shared" si="6"/>
        <v>660</v>
      </c>
      <c r="Z19" s="2">
        <f t="shared" si="6"/>
        <v>0</v>
      </c>
      <c r="AA19" s="1">
        <f t="shared" ref="AA19" si="7">Q19+S19+U19+W19+Y19</f>
        <v>10552</v>
      </c>
      <c r="AB19" s="13">
        <f t="shared" ref="AB19" si="8">R19+T19+V19+X19+Z19</f>
        <v>13974</v>
      </c>
      <c r="AC19" s="14">
        <f>AA19+AB19</f>
        <v>24526</v>
      </c>
      <c r="AE19" s="4" t="s">
        <v>16</v>
      </c>
      <c r="AF19" s="2">
        <f t="shared" ref="AF19:AO19" si="9">IFERROR(B19/Q19, "N.A.")</f>
        <v>4264.3851508120651</v>
      </c>
      <c r="AG19" s="2">
        <f t="shared" si="9"/>
        <v>5507.0729904527243</v>
      </c>
      <c r="AH19" s="2">
        <f t="shared" si="9"/>
        <v>5205.3515625</v>
      </c>
      <c r="AI19" s="2" t="str">
        <f t="shared" si="9"/>
        <v>N.A.</v>
      </c>
      <c r="AJ19" s="2">
        <f t="shared" si="9"/>
        <v>6208.2978723404258</v>
      </c>
      <c r="AK19" s="2">
        <f t="shared" si="9"/>
        <v>3083.5714285714284</v>
      </c>
      <c r="AL19" s="2">
        <f t="shared" si="9"/>
        <v>4646.447613143212</v>
      </c>
      <c r="AM19" s="2">
        <f t="shared" si="9"/>
        <v>2577.272727272727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4292.3635329795297</v>
      </c>
      <c r="AQ19" s="16">
        <f t="shared" ref="AQ19" si="11">IFERROR(M19/AB19, "N.A.")</f>
        <v>5325.7094604265058</v>
      </c>
      <c r="AR19" s="14">
        <f t="shared" ref="AR19" si="12">IFERROR(N19/AC19, "N.A.")</f>
        <v>4881.1254994699493</v>
      </c>
    </row>
    <row r="20" spans="1:44" ht="15" customHeight="1" thickBot="1" x14ac:dyDescent="0.3">
      <c r="A20" s="5" t="s">
        <v>0</v>
      </c>
      <c r="B20" s="48">
        <f>B19+C19</f>
        <v>93581263.999999985</v>
      </c>
      <c r="C20" s="49"/>
      <c r="D20" s="48">
        <f>D19+E19</f>
        <v>5330280</v>
      </c>
      <c r="E20" s="49"/>
      <c r="F20" s="48">
        <f>F19+G19</f>
        <v>5076400</v>
      </c>
      <c r="G20" s="49"/>
      <c r="H20" s="48">
        <f>H19+I19</f>
        <v>15726540.000000002</v>
      </c>
      <c r="I20" s="49"/>
      <c r="J20" s="48">
        <f>J19+K19</f>
        <v>0</v>
      </c>
      <c r="K20" s="49"/>
      <c r="L20" s="48">
        <f>L19+M19</f>
        <v>119714483.99999999</v>
      </c>
      <c r="M20" s="50"/>
      <c r="N20" s="19">
        <f>B20+D20+F20+H20+J20</f>
        <v>119714483.99999999</v>
      </c>
      <c r="P20" s="5" t="s">
        <v>0</v>
      </c>
      <c r="Q20" s="48">
        <f>Q19+R19</f>
        <v>18160</v>
      </c>
      <c r="R20" s="49"/>
      <c r="S20" s="48">
        <f>S19+T19</f>
        <v>1024</v>
      </c>
      <c r="T20" s="49"/>
      <c r="U20" s="48">
        <f>U19+V19</f>
        <v>1170</v>
      </c>
      <c r="V20" s="49"/>
      <c r="W20" s="48">
        <f>W19+X19</f>
        <v>3512</v>
      </c>
      <c r="X20" s="49"/>
      <c r="Y20" s="48">
        <f>Y19+Z19</f>
        <v>660</v>
      </c>
      <c r="Z20" s="49"/>
      <c r="AA20" s="48">
        <f>AA19+AB19</f>
        <v>24526</v>
      </c>
      <c r="AB20" s="49"/>
      <c r="AC20" s="20">
        <f>Q20+S20+U20+W20+Y20</f>
        <v>24526</v>
      </c>
      <c r="AE20" s="5" t="s">
        <v>0</v>
      </c>
      <c r="AF20" s="28">
        <f>IFERROR(B20/Q20,"N.A.")</f>
        <v>5153.1533039647566</v>
      </c>
      <c r="AG20" s="29"/>
      <c r="AH20" s="28">
        <f>IFERROR(D20/S20,"N.A.")</f>
        <v>5205.3515625</v>
      </c>
      <c r="AI20" s="29"/>
      <c r="AJ20" s="28">
        <f>IFERROR(F20/U20,"N.A.")</f>
        <v>4338.8034188034189</v>
      </c>
      <c r="AK20" s="29"/>
      <c r="AL20" s="28">
        <f>IFERROR(H20/W20,"N.A.")</f>
        <v>4477.9441913439641</v>
      </c>
      <c r="AM20" s="29"/>
      <c r="AN20" s="28">
        <f>IFERROR(J20/Y20,"N.A.")</f>
        <v>0</v>
      </c>
      <c r="AO20" s="29"/>
      <c r="AP20" s="28">
        <f>IFERROR(L20/AA20,"N.A.")</f>
        <v>4881.1254994699493</v>
      </c>
      <c r="AQ20" s="29"/>
      <c r="AR20" s="17">
        <f>IFERROR(N20/AC20, "N.A.")</f>
        <v>4881.1254994699493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7266660</v>
      </c>
      <c r="C27" s="2"/>
      <c r="D27" s="2">
        <v>1251299.9999999998</v>
      </c>
      <c r="E27" s="2"/>
      <c r="F27" s="2">
        <v>2186900</v>
      </c>
      <c r="G27" s="2"/>
      <c r="H27" s="2">
        <v>10457580</v>
      </c>
      <c r="I27" s="2"/>
      <c r="J27" s="2">
        <v>0</v>
      </c>
      <c r="K27" s="2"/>
      <c r="L27" s="1">
        <f t="shared" ref="L27:M30" si="13">B27+D27+F27+H27+J27</f>
        <v>21162440</v>
      </c>
      <c r="M27" s="13">
        <f t="shared" si="13"/>
        <v>0</v>
      </c>
      <c r="N27" s="14">
        <f>L27+M27</f>
        <v>21162440</v>
      </c>
      <c r="P27" s="3" t="s">
        <v>12</v>
      </c>
      <c r="Q27" s="2">
        <v>1134</v>
      </c>
      <c r="R27" s="2">
        <v>0</v>
      </c>
      <c r="S27" s="2">
        <v>244</v>
      </c>
      <c r="T27" s="2">
        <v>0</v>
      </c>
      <c r="U27" s="2">
        <v>300</v>
      </c>
      <c r="V27" s="2">
        <v>0</v>
      </c>
      <c r="W27" s="2">
        <v>1928</v>
      </c>
      <c r="X27" s="2">
        <v>0</v>
      </c>
      <c r="Y27" s="2">
        <v>170</v>
      </c>
      <c r="Z27" s="2">
        <v>0</v>
      </c>
      <c r="AA27" s="1">
        <f t="shared" ref="AA27:AB30" si="14">Q27+S27+U27+W27+Y27</f>
        <v>3776</v>
      </c>
      <c r="AB27" s="13">
        <f t="shared" si="14"/>
        <v>0</v>
      </c>
      <c r="AC27" s="14">
        <f>AA27+AB27</f>
        <v>3776</v>
      </c>
      <c r="AE27" s="3" t="s">
        <v>12</v>
      </c>
      <c r="AF27" s="2">
        <f t="shared" ref="AF27:AR30" si="15">IFERROR(B27/Q27, "N.A.")</f>
        <v>6407.9894179894181</v>
      </c>
      <c r="AG27" s="2" t="str">
        <f t="shared" si="15"/>
        <v>N.A.</v>
      </c>
      <c r="AH27" s="2">
        <f t="shared" si="15"/>
        <v>5128.2786885245896</v>
      </c>
      <c r="AI27" s="2" t="str">
        <f t="shared" si="15"/>
        <v>N.A.</v>
      </c>
      <c r="AJ27" s="2">
        <f t="shared" si="15"/>
        <v>7289.666666666667</v>
      </c>
      <c r="AK27" s="2" t="str">
        <f t="shared" si="15"/>
        <v>N.A.</v>
      </c>
      <c r="AL27" s="2">
        <f t="shared" si="15"/>
        <v>5424.0560165975103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5604.4597457627115</v>
      </c>
      <c r="AQ27" s="16" t="str">
        <f t="shared" si="15"/>
        <v>N.A.</v>
      </c>
      <c r="AR27" s="14">
        <f t="shared" si="15"/>
        <v>5604.4597457627115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5224480.0000000009</v>
      </c>
      <c r="C29" s="2">
        <v>53517363.999999993</v>
      </c>
      <c r="D29" s="2">
        <v>3250800.0000000005</v>
      </c>
      <c r="E29" s="2"/>
      <c r="F29" s="2"/>
      <c r="G29" s="2">
        <v>2158500</v>
      </c>
      <c r="H29" s="2"/>
      <c r="I29" s="2">
        <v>503100</v>
      </c>
      <c r="J29" s="2">
        <v>0</v>
      </c>
      <c r="K29" s="2"/>
      <c r="L29" s="1">
        <f t="shared" si="13"/>
        <v>8475280.0000000019</v>
      </c>
      <c r="M29" s="13">
        <f t="shared" si="13"/>
        <v>56178963.999999993</v>
      </c>
      <c r="N29" s="14">
        <f>L29+M29</f>
        <v>64654243.999999993</v>
      </c>
      <c r="P29" s="3" t="s">
        <v>14</v>
      </c>
      <c r="Q29" s="2">
        <v>990</v>
      </c>
      <c r="R29" s="2">
        <v>9056</v>
      </c>
      <c r="S29" s="2">
        <v>470</v>
      </c>
      <c r="T29" s="2">
        <v>0</v>
      </c>
      <c r="U29" s="2">
        <v>0</v>
      </c>
      <c r="V29" s="2">
        <v>472</v>
      </c>
      <c r="W29" s="2">
        <v>0</v>
      </c>
      <c r="X29" s="2">
        <v>130</v>
      </c>
      <c r="Y29" s="2">
        <v>98</v>
      </c>
      <c r="Z29" s="2">
        <v>0</v>
      </c>
      <c r="AA29" s="1">
        <f t="shared" si="14"/>
        <v>1558</v>
      </c>
      <c r="AB29" s="13">
        <f t="shared" si="14"/>
        <v>9658</v>
      </c>
      <c r="AC29" s="14">
        <f>AA29+AB29</f>
        <v>11216</v>
      </c>
      <c r="AE29" s="3" t="s">
        <v>14</v>
      </c>
      <c r="AF29" s="2">
        <f t="shared" si="15"/>
        <v>5277.2525252525265</v>
      </c>
      <c r="AG29" s="2">
        <f t="shared" si="15"/>
        <v>5909.6029151943458</v>
      </c>
      <c r="AH29" s="2">
        <f t="shared" si="15"/>
        <v>6916.5957446808525</v>
      </c>
      <c r="AI29" s="2" t="str">
        <f t="shared" si="15"/>
        <v>N.A.</v>
      </c>
      <c r="AJ29" s="2" t="str">
        <f t="shared" si="15"/>
        <v>N.A.</v>
      </c>
      <c r="AK29" s="2">
        <f t="shared" si="15"/>
        <v>4573.093220338983</v>
      </c>
      <c r="AL29" s="2" t="str">
        <f t="shared" si="15"/>
        <v>N.A.</v>
      </c>
      <c r="AM29" s="2">
        <f t="shared" si="15"/>
        <v>3870</v>
      </c>
      <c r="AN29" s="2">
        <f t="shared" si="15"/>
        <v>0</v>
      </c>
      <c r="AO29" s="2" t="str">
        <f t="shared" si="15"/>
        <v>N.A.</v>
      </c>
      <c r="AP29" s="15">
        <f t="shared" si="15"/>
        <v>5439.845956354302</v>
      </c>
      <c r="AQ29" s="16">
        <f t="shared" si="15"/>
        <v>5816.8320563263605</v>
      </c>
      <c r="AR29" s="14">
        <f t="shared" si="15"/>
        <v>5764.4654065620534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0</v>
      </c>
      <c r="M30" s="13">
        <f t="shared" si="13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0</v>
      </c>
      <c r="AB30" s="13">
        <f t="shared" si="14"/>
        <v>0</v>
      </c>
      <c r="AC30" s="18">
        <f>AA30+AB30</f>
        <v>0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6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f t="shared" ref="B31:K31" si="16">SUM(B27:B30)</f>
        <v>12491140</v>
      </c>
      <c r="C31" s="2">
        <f t="shared" si="16"/>
        <v>53517363.999999993</v>
      </c>
      <c r="D31" s="2">
        <f t="shared" si="16"/>
        <v>4502100</v>
      </c>
      <c r="E31" s="2">
        <f t="shared" si="16"/>
        <v>0</v>
      </c>
      <c r="F31" s="2">
        <f t="shared" si="16"/>
        <v>2186900</v>
      </c>
      <c r="G31" s="2">
        <f t="shared" si="16"/>
        <v>2158500</v>
      </c>
      <c r="H31" s="2">
        <f t="shared" si="16"/>
        <v>10457580</v>
      </c>
      <c r="I31" s="2">
        <f t="shared" si="16"/>
        <v>503100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29637720</v>
      </c>
      <c r="M31" s="13">
        <f t="shared" ref="M31" si="18">C31+E31+G31+I31+K31</f>
        <v>56178963.999999993</v>
      </c>
      <c r="N31" s="18">
        <f>L31+M31</f>
        <v>85816684</v>
      </c>
      <c r="P31" s="4" t="s">
        <v>16</v>
      </c>
      <c r="Q31" s="2">
        <f t="shared" ref="Q31:Z31" si="19">SUM(Q27:Q30)</f>
        <v>2124</v>
      </c>
      <c r="R31" s="2">
        <f t="shared" si="19"/>
        <v>9056</v>
      </c>
      <c r="S31" s="2">
        <f t="shared" si="19"/>
        <v>714</v>
      </c>
      <c r="T31" s="2">
        <f t="shared" si="19"/>
        <v>0</v>
      </c>
      <c r="U31" s="2">
        <f t="shared" si="19"/>
        <v>300</v>
      </c>
      <c r="V31" s="2">
        <f t="shared" si="19"/>
        <v>472</v>
      </c>
      <c r="W31" s="2">
        <f t="shared" si="19"/>
        <v>1928</v>
      </c>
      <c r="X31" s="2">
        <f t="shared" si="19"/>
        <v>130</v>
      </c>
      <c r="Y31" s="2">
        <f t="shared" si="19"/>
        <v>268</v>
      </c>
      <c r="Z31" s="2">
        <f t="shared" si="19"/>
        <v>0</v>
      </c>
      <c r="AA31" s="1">
        <f t="shared" ref="AA31" si="20">Q31+S31+U31+W31+Y31</f>
        <v>5334</v>
      </c>
      <c r="AB31" s="13">
        <f t="shared" ref="AB31" si="21">R31+T31+V31+X31+Z31</f>
        <v>9658</v>
      </c>
      <c r="AC31" s="14">
        <f>AA31+AB31</f>
        <v>14992</v>
      </c>
      <c r="AE31" s="4" t="s">
        <v>16</v>
      </c>
      <c r="AF31" s="2">
        <f t="shared" ref="AF31:AO31" si="22">IFERROR(B31/Q31, "N.A.")</f>
        <v>5880.9510357815443</v>
      </c>
      <c r="AG31" s="2">
        <f t="shared" si="22"/>
        <v>5909.6029151943458</v>
      </c>
      <c r="AH31" s="2">
        <f t="shared" si="22"/>
        <v>6305.4621848739498</v>
      </c>
      <c r="AI31" s="2" t="str">
        <f t="shared" si="22"/>
        <v>N.A.</v>
      </c>
      <c r="AJ31" s="2">
        <f t="shared" si="22"/>
        <v>7289.666666666667</v>
      </c>
      <c r="AK31" s="2">
        <f t="shared" si="22"/>
        <v>4573.093220338983</v>
      </c>
      <c r="AL31" s="2">
        <f t="shared" si="22"/>
        <v>5424.0560165975103</v>
      </c>
      <c r="AM31" s="2">
        <f t="shared" si="22"/>
        <v>3870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5556.3779527559054</v>
      </c>
      <c r="AQ31" s="16">
        <f t="shared" ref="AQ31" si="24">IFERROR(M31/AB31, "N.A.")</f>
        <v>5816.8320563263605</v>
      </c>
      <c r="AR31" s="14">
        <f t="shared" ref="AR31" si="25">IFERROR(N31/AC31, "N.A.")</f>
        <v>5724.1651547491992</v>
      </c>
    </row>
    <row r="32" spans="1:44" ht="15" customHeight="1" thickBot="1" x14ac:dyDescent="0.3">
      <c r="A32" s="5" t="s">
        <v>0</v>
      </c>
      <c r="B32" s="48">
        <f>B31+C31</f>
        <v>66008503.999999993</v>
      </c>
      <c r="C32" s="49"/>
      <c r="D32" s="48">
        <f>D31+E31</f>
        <v>4502100</v>
      </c>
      <c r="E32" s="49"/>
      <c r="F32" s="48">
        <f>F31+G31</f>
        <v>4345400</v>
      </c>
      <c r="G32" s="49"/>
      <c r="H32" s="48">
        <f>H31+I31</f>
        <v>10960680</v>
      </c>
      <c r="I32" s="49"/>
      <c r="J32" s="48">
        <f>J31+K31</f>
        <v>0</v>
      </c>
      <c r="K32" s="49"/>
      <c r="L32" s="48">
        <f>L31+M31</f>
        <v>85816684</v>
      </c>
      <c r="M32" s="50"/>
      <c r="N32" s="19">
        <f>B32+D32+F32+H32+J32</f>
        <v>85816684</v>
      </c>
      <c r="P32" s="5" t="s">
        <v>0</v>
      </c>
      <c r="Q32" s="48">
        <f>Q31+R31</f>
        <v>11180</v>
      </c>
      <c r="R32" s="49"/>
      <c r="S32" s="48">
        <f>S31+T31</f>
        <v>714</v>
      </c>
      <c r="T32" s="49"/>
      <c r="U32" s="48">
        <f>U31+V31</f>
        <v>772</v>
      </c>
      <c r="V32" s="49"/>
      <c r="W32" s="48">
        <f>W31+X31</f>
        <v>2058</v>
      </c>
      <c r="X32" s="49"/>
      <c r="Y32" s="48">
        <f>Y31+Z31</f>
        <v>268</v>
      </c>
      <c r="Z32" s="49"/>
      <c r="AA32" s="48">
        <f>AA31+AB31</f>
        <v>14992</v>
      </c>
      <c r="AB32" s="49"/>
      <c r="AC32" s="20">
        <f>Q32+S32+U32+W32+Y32</f>
        <v>14992</v>
      </c>
      <c r="AE32" s="5" t="s">
        <v>0</v>
      </c>
      <c r="AF32" s="28">
        <f>IFERROR(B32/Q32,"N.A.")</f>
        <v>5904.1595706618955</v>
      </c>
      <c r="AG32" s="29"/>
      <c r="AH32" s="28">
        <f>IFERROR(D32/S32,"N.A.")</f>
        <v>6305.4621848739498</v>
      </c>
      <c r="AI32" s="29"/>
      <c r="AJ32" s="28">
        <f>IFERROR(F32/U32,"N.A.")</f>
        <v>5628.7564766839378</v>
      </c>
      <c r="AK32" s="29"/>
      <c r="AL32" s="28">
        <f>IFERROR(H32/W32,"N.A.")</f>
        <v>5325.8892128279886</v>
      </c>
      <c r="AM32" s="29"/>
      <c r="AN32" s="28">
        <f>IFERROR(J32/Y32,"N.A.")</f>
        <v>0</v>
      </c>
      <c r="AO32" s="29"/>
      <c r="AP32" s="28">
        <f>IFERROR(L32/AA32,"N.A.")</f>
        <v>5724.1651547491992</v>
      </c>
      <c r="AQ32" s="29"/>
      <c r="AR32" s="17">
        <f>IFERROR(N32/AC32, "N.A.")</f>
        <v>5724.1651547491992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1341600</v>
      </c>
      <c r="C39" s="2"/>
      <c r="D39" s="2">
        <v>210700</v>
      </c>
      <c r="E39" s="2"/>
      <c r="F39" s="2">
        <v>731000</v>
      </c>
      <c r="G39" s="2"/>
      <c r="H39" s="2">
        <v>4531859.9999999991</v>
      </c>
      <c r="I39" s="2"/>
      <c r="J39" s="2">
        <v>0</v>
      </c>
      <c r="K39" s="2"/>
      <c r="L39" s="1">
        <f t="shared" ref="L39:M42" si="26">B39+D39+F39+H39+J39</f>
        <v>6815159.9999999991</v>
      </c>
      <c r="M39" s="13">
        <f t="shared" si="26"/>
        <v>0</v>
      </c>
      <c r="N39" s="14">
        <f>L39+M39</f>
        <v>6815159.9999999991</v>
      </c>
      <c r="P39" s="3" t="s">
        <v>12</v>
      </c>
      <c r="Q39" s="2">
        <v>696</v>
      </c>
      <c r="R39" s="2">
        <v>0</v>
      </c>
      <c r="S39" s="2">
        <v>98</v>
      </c>
      <c r="T39" s="2">
        <v>0</v>
      </c>
      <c r="U39" s="2">
        <v>170</v>
      </c>
      <c r="V39" s="2">
        <v>0</v>
      </c>
      <c r="W39" s="2">
        <v>1298</v>
      </c>
      <c r="X39" s="2">
        <v>0</v>
      </c>
      <c r="Y39" s="2">
        <v>392</v>
      </c>
      <c r="Z39" s="2">
        <v>0</v>
      </c>
      <c r="AA39" s="1">
        <f t="shared" ref="AA39:AB42" si="27">Q39+S39+U39+W39+Y39</f>
        <v>2654</v>
      </c>
      <c r="AB39" s="13">
        <f t="shared" si="27"/>
        <v>0</v>
      </c>
      <c r="AC39" s="14">
        <f>AA39+AB39</f>
        <v>2654</v>
      </c>
      <c r="AE39" s="3" t="s">
        <v>12</v>
      </c>
      <c r="AF39" s="2">
        <f t="shared" ref="AF39:AR42" si="28">IFERROR(B39/Q39, "N.A.")</f>
        <v>1927.5862068965516</v>
      </c>
      <c r="AG39" s="2" t="str">
        <f t="shared" si="28"/>
        <v>N.A.</v>
      </c>
      <c r="AH39" s="2">
        <f t="shared" si="28"/>
        <v>2150</v>
      </c>
      <c r="AI39" s="2" t="str">
        <f t="shared" si="28"/>
        <v>N.A.</v>
      </c>
      <c r="AJ39" s="2">
        <f t="shared" si="28"/>
        <v>4300</v>
      </c>
      <c r="AK39" s="2" t="str">
        <f t="shared" si="28"/>
        <v>N.A.</v>
      </c>
      <c r="AL39" s="2">
        <f t="shared" si="28"/>
        <v>3491.4175654853616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2567.8824415975882</v>
      </c>
      <c r="AQ39" s="16" t="str">
        <f t="shared" si="28"/>
        <v>N.A.</v>
      </c>
      <c r="AR39" s="14">
        <f t="shared" si="28"/>
        <v>2567.8824415975882</v>
      </c>
    </row>
    <row r="40" spans="1:44" ht="15" customHeight="1" thickBot="1" x14ac:dyDescent="0.3">
      <c r="A40" s="3" t="s">
        <v>13</v>
      </c>
      <c r="B40" s="2">
        <v>3429700</v>
      </c>
      <c r="C40" s="2">
        <v>873600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3429700</v>
      </c>
      <c r="M40" s="13">
        <f t="shared" si="26"/>
        <v>873600</v>
      </c>
      <c r="N40" s="14">
        <f>L40+M40</f>
        <v>4303300</v>
      </c>
      <c r="P40" s="3" t="s">
        <v>13</v>
      </c>
      <c r="Q40" s="2">
        <v>1050</v>
      </c>
      <c r="R40" s="2">
        <v>156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1050</v>
      </c>
      <c r="AB40" s="13">
        <f t="shared" si="27"/>
        <v>156</v>
      </c>
      <c r="AC40" s="14">
        <f>AA40+AB40</f>
        <v>1206</v>
      </c>
      <c r="AE40" s="3" t="s">
        <v>13</v>
      </c>
      <c r="AF40" s="2">
        <f t="shared" si="28"/>
        <v>3266.3809523809523</v>
      </c>
      <c r="AG40" s="2">
        <f t="shared" si="28"/>
        <v>5600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3266.3809523809523</v>
      </c>
      <c r="AQ40" s="16">
        <f t="shared" si="28"/>
        <v>5600</v>
      </c>
      <c r="AR40" s="14">
        <f t="shared" si="28"/>
        <v>3568.2421227197347</v>
      </c>
    </row>
    <row r="41" spans="1:44" ht="15" customHeight="1" thickBot="1" x14ac:dyDescent="0.3">
      <c r="A41" s="3" t="s">
        <v>14</v>
      </c>
      <c r="B41" s="2">
        <v>4792960.0000000009</v>
      </c>
      <c r="C41" s="2">
        <v>17134900</v>
      </c>
      <c r="D41" s="2">
        <v>617480</v>
      </c>
      <c r="E41" s="2"/>
      <c r="F41" s="2"/>
      <c r="G41" s="2">
        <v>0</v>
      </c>
      <c r="H41" s="2"/>
      <c r="I41" s="2">
        <v>234000</v>
      </c>
      <c r="J41" s="2"/>
      <c r="K41" s="2"/>
      <c r="L41" s="1">
        <f t="shared" si="26"/>
        <v>5410440.0000000009</v>
      </c>
      <c r="M41" s="13">
        <f t="shared" si="26"/>
        <v>17368900</v>
      </c>
      <c r="N41" s="14">
        <f>L41+M41</f>
        <v>22779340</v>
      </c>
      <c r="P41" s="3" t="s">
        <v>14</v>
      </c>
      <c r="Q41" s="2">
        <v>1302</v>
      </c>
      <c r="R41" s="2">
        <v>3776</v>
      </c>
      <c r="S41" s="2">
        <v>212</v>
      </c>
      <c r="T41" s="2">
        <v>0</v>
      </c>
      <c r="U41" s="2">
        <v>0</v>
      </c>
      <c r="V41" s="2">
        <v>228</v>
      </c>
      <c r="W41" s="2">
        <v>0</v>
      </c>
      <c r="X41" s="2">
        <v>156</v>
      </c>
      <c r="Y41" s="2">
        <v>0</v>
      </c>
      <c r="Z41" s="2">
        <v>0</v>
      </c>
      <c r="AA41" s="1">
        <f t="shared" si="27"/>
        <v>1514</v>
      </c>
      <c r="AB41" s="13">
        <f t="shared" si="27"/>
        <v>4160</v>
      </c>
      <c r="AC41" s="14">
        <f>AA41+AB41</f>
        <v>5674</v>
      </c>
      <c r="AE41" s="3" t="s">
        <v>14</v>
      </c>
      <c r="AF41" s="2">
        <f t="shared" si="28"/>
        <v>3681.2288786482341</v>
      </c>
      <c r="AG41" s="2">
        <f t="shared" si="28"/>
        <v>4537.844279661017</v>
      </c>
      <c r="AH41" s="2">
        <f t="shared" si="28"/>
        <v>2912.6415094339623</v>
      </c>
      <c r="AI41" s="2" t="str">
        <f t="shared" si="28"/>
        <v>N.A.</v>
      </c>
      <c r="AJ41" s="2" t="str">
        <f t="shared" si="28"/>
        <v>N.A.</v>
      </c>
      <c r="AK41" s="2">
        <f t="shared" si="28"/>
        <v>0</v>
      </c>
      <c r="AL41" s="2" t="str">
        <f t="shared" si="28"/>
        <v>N.A.</v>
      </c>
      <c r="AM41" s="2">
        <f t="shared" si="28"/>
        <v>1500</v>
      </c>
      <c r="AN41" s="2" t="str">
        <f t="shared" si="28"/>
        <v>N.A.</v>
      </c>
      <c r="AO41" s="2" t="str">
        <f t="shared" si="28"/>
        <v>N.A.</v>
      </c>
      <c r="AP41" s="15">
        <f t="shared" si="28"/>
        <v>3573.606340819023</v>
      </c>
      <c r="AQ41" s="16">
        <f t="shared" si="28"/>
        <v>4175.2163461538457</v>
      </c>
      <c r="AR41" s="14">
        <f t="shared" si="28"/>
        <v>4014.6880507578426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9564260</v>
      </c>
      <c r="C43" s="2">
        <f t="shared" si="29"/>
        <v>18008500</v>
      </c>
      <c r="D43" s="2">
        <f t="shared" si="29"/>
        <v>828180</v>
      </c>
      <c r="E43" s="2">
        <f t="shared" si="29"/>
        <v>0</v>
      </c>
      <c r="F43" s="2">
        <f t="shared" si="29"/>
        <v>731000</v>
      </c>
      <c r="G43" s="2">
        <f t="shared" si="29"/>
        <v>0</v>
      </c>
      <c r="H43" s="2">
        <f t="shared" si="29"/>
        <v>4531859.9999999991</v>
      </c>
      <c r="I43" s="2">
        <f t="shared" si="29"/>
        <v>234000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15655300</v>
      </c>
      <c r="M43" s="13">
        <f t="shared" ref="M43" si="31">C43+E43+G43+I43+K43</f>
        <v>18242500</v>
      </c>
      <c r="N43" s="18">
        <f>L43+M43</f>
        <v>33897800</v>
      </c>
      <c r="P43" s="4" t="s">
        <v>16</v>
      </c>
      <c r="Q43" s="2">
        <f t="shared" ref="Q43:Z43" si="32">SUM(Q39:Q42)</f>
        <v>3048</v>
      </c>
      <c r="R43" s="2">
        <f t="shared" si="32"/>
        <v>3932</v>
      </c>
      <c r="S43" s="2">
        <f t="shared" si="32"/>
        <v>310</v>
      </c>
      <c r="T43" s="2">
        <f t="shared" si="32"/>
        <v>0</v>
      </c>
      <c r="U43" s="2">
        <f t="shared" si="32"/>
        <v>170</v>
      </c>
      <c r="V43" s="2">
        <f t="shared" si="32"/>
        <v>228</v>
      </c>
      <c r="W43" s="2">
        <f t="shared" si="32"/>
        <v>1298</v>
      </c>
      <c r="X43" s="2">
        <f t="shared" si="32"/>
        <v>156</v>
      </c>
      <c r="Y43" s="2">
        <f t="shared" si="32"/>
        <v>392</v>
      </c>
      <c r="Z43" s="2">
        <f t="shared" si="32"/>
        <v>0</v>
      </c>
      <c r="AA43" s="1">
        <f t="shared" ref="AA43" si="33">Q43+S43+U43+W43+Y43</f>
        <v>5218</v>
      </c>
      <c r="AB43" s="13">
        <f t="shared" ref="AB43" si="34">R43+T43+V43+X43+Z43</f>
        <v>4316</v>
      </c>
      <c r="AC43" s="18">
        <f>AA43+AB43</f>
        <v>9534</v>
      </c>
      <c r="AE43" s="4" t="s">
        <v>16</v>
      </c>
      <c r="AF43" s="2">
        <f t="shared" ref="AF43:AO43" si="35">IFERROR(B43/Q43, "N.A.")</f>
        <v>3137.8805774278217</v>
      </c>
      <c r="AG43" s="2">
        <f t="shared" si="35"/>
        <v>4579.9847405900309</v>
      </c>
      <c r="AH43" s="2">
        <f t="shared" si="35"/>
        <v>2671.5483870967741</v>
      </c>
      <c r="AI43" s="2" t="str">
        <f t="shared" si="35"/>
        <v>N.A.</v>
      </c>
      <c r="AJ43" s="2">
        <f t="shared" si="35"/>
        <v>4300</v>
      </c>
      <c r="AK43" s="2">
        <f t="shared" si="35"/>
        <v>0</v>
      </c>
      <c r="AL43" s="2">
        <f t="shared" si="35"/>
        <v>3491.4175654853616</v>
      </c>
      <c r="AM43" s="2">
        <f t="shared" si="35"/>
        <v>1500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3000.2491376006133</v>
      </c>
      <c r="AQ43" s="16">
        <f t="shared" ref="AQ43" si="37">IFERROR(M43/AB43, "N.A.")</f>
        <v>4226.7145505097315</v>
      </c>
      <c r="AR43" s="14">
        <f t="shared" ref="AR43" si="38">IFERROR(N43/AC43, "N.A.")</f>
        <v>3555.4646528214812</v>
      </c>
    </row>
    <row r="44" spans="1:44" ht="15" customHeight="1" thickBot="1" x14ac:dyDescent="0.3">
      <c r="A44" s="5" t="s">
        <v>0</v>
      </c>
      <c r="B44" s="48">
        <f>B43+C43</f>
        <v>27572760</v>
      </c>
      <c r="C44" s="49"/>
      <c r="D44" s="48">
        <f>D43+E43</f>
        <v>828180</v>
      </c>
      <c r="E44" s="49"/>
      <c r="F44" s="48">
        <f>F43+G43</f>
        <v>731000</v>
      </c>
      <c r="G44" s="49"/>
      <c r="H44" s="48">
        <f>H43+I43</f>
        <v>4765859.9999999991</v>
      </c>
      <c r="I44" s="49"/>
      <c r="J44" s="48">
        <f>J43+K43</f>
        <v>0</v>
      </c>
      <c r="K44" s="49"/>
      <c r="L44" s="48">
        <f>L43+M43</f>
        <v>33897800</v>
      </c>
      <c r="M44" s="50"/>
      <c r="N44" s="19">
        <f>B44+D44+F44+H44+J44</f>
        <v>33897800</v>
      </c>
      <c r="P44" s="5" t="s">
        <v>0</v>
      </c>
      <c r="Q44" s="48">
        <f>Q43+R43</f>
        <v>6980</v>
      </c>
      <c r="R44" s="49"/>
      <c r="S44" s="48">
        <f>S43+T43</f>
        <v>310</v>
      </c>
      <c r="T44" s="49"/>
      <c r="U44" s="48">
        <f>U43+V43</f>
        <v>398</v>
      </c>
      <c r="V44" s="49"/>
      <c r="W44" s="48">
        <f>W43+X43</f>
        <v>1454</v>
      </c>
      <c r="X44" s="49"/>
      <c r="Y44" s="48">
        <f>Y43+Z43</f>
        <v>392</v>
      </c>
      <c r="Z44" s="49"/>
      <c r="AA44" s="48">
        <f>AA43+AB43</f>
        <v>9534</v>
      </c>
      <c r="AB44" s="50"/>
      <c r="AC44" s="19">
        <f>Q44+S44+U44+W44+Y44</f>
        <v>9534</v>
      </c>
      <c r="AE44" s="5" t="s">
        <v>0</v>
      </c>
      <c r="AF44" s="28">
        <f>IFERROR(B44/Q44,"N.A.")</f>
        <v>3950.2521489971346</v>
      </c>
      <c r="AG44" s="29"/>
      <c r="AH44" s="28">
        <f>IFERROR(D44/S44,"N.A.")</f>
        <v>2671.5483870967741</v>
      </c>
      <c r="AI44" s="29"/>
      <c r="AJ44" s="28">
        <f>IFERROR(F44/U44,"N.A.")</f>
        <v>1836.6834170854272</v>
      </c>
      <c r="AK44" s="29"/>
      <c r="AL44" s="28">
        <f>IFERROR(H44/W44,"N.A.")</f>
        <v>3277.7579092159554</v>
      </c>
      <c r="AM44" s="29"/>
      <c r="AN44" s="28">
        <f>IFERROR(J44/Y44,"N.A.")</f>
        <v>0</v>
      </c>
      <c r="AO44" s="29"/>
      <c r="AP44" s="28">
        <f>IFERROR(L44/AA44,"N.A.")</f>
        <v>3555.4646528214812</v>
      </c>
      <c r="AQ44" s="29"/>
      <c r="AR44" s="17">
        <f>IFERROR(N44/AC44, "N.A.")</f>
        <v>3555.4646528214812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3">
        <f t="shared" ref="AB15:AB18" si="2">R15+T15+V15+X15+Z15</f>
        <v>0</v>
      </c>
      <c r="AC15" s="14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4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2"/>
        <v>0</v>
      </c>
      <c r="AC16" s="14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4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2"/>
        <v>0</v>
      </c>
      <c r="AC17" s="14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4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4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3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3">
        <f t="shared" ref="AB19" si="7">R19+T19+V19+X19+Z19</f>
        <v>0</v>
      </c>
      <c r="AC19" s="14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4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3">
        <f t="shared" si="12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3">
        <f t="shared" si="13"/>
        <v>0</v>
      </c>
      <c r="AC27" s="14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4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3">
        <f t="shared" si="12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3">
        <f t="shared" si="13"/>
        <v>0</v>
      </c>
      <c r="AC28" s="14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4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3">
        <f t="shared" si="12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3">
        <f t="shared" si="13"/>
        <v>0</v>
      </c>
      <c r="AC29" s="14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4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3">
        <f t="shared" si="12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3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4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3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3">
        <f t="shared" ref="AB31" si="18">R31+T31+V31+X31+Z31</f>
        <v>0</v>
      </c>
      <c r="AC31" s="14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4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3">
        <f t="shared" si="23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3">
        <f t="shared" si="24"/>
        <v>0</v>
      </c>
      <c r="AC39" s="14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4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3">
        <f t="shared" si="23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3">
        <f t="shared" si="24"/>
        <v>0</v>
      </c>
      <c r="AC40" s="14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4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3">
        <f t="shared" si="23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3">
        <f t="shared" si="24"/>
        <v>0</v>
      </c>
      <c r="AC41" s="14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4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3">
        <f t="shared" si="23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3">
        <f t="shared" si="24"/>
        <v>0</v>
      </c>
      <c r="AC42" s="14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4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3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3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4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146877496.99999997</v>
      </c>
      <c r="C15" s="2"/>
      <c r="D15" s="2">
        <v>79628332</v>
      </c>
      <c r="E15" s="2"/>
      <c r="F15" s="2">
        <v>105192220.00000003</v>
      </c>
      <c r="G15" s="2"/>
      <c r="H15" s="2">
        <v>299807825</v>
      </c>
      <c r="I15" s="2"/>
      <c r="J15" s="2">
        <v>0</v>
      </c>
      <c r="K15" s="2"/>
      <c r="L15" s="1">
        <f t="shared" ref="L15:M18" si="0">B15+D15+F15+H15+J15</f>
        <v>631505874</v>
      </c>
      <c r="M15" s="13">
        <f t="shared" si="0"/>
        <v>0</v>
      </c>
      <c r="N15" s="14">
        <f>L15+M15</f>
        <v>631505874</v>
      </c>
      <c r="P15" s="3" t="s">
        <v>12</v>
      </c>
      <c r="Q15" s="2">
        <v>37084</v>
      </c>
      <c r="R15" s="2">
        <v>0</v>
      </c>
      <c r="S15" s="2">
        <v>16800</v>
      </c>
      <c r="T15" s="2">
        <v>0</v>
      </c>
      <c r="U15" s="2">
        <v>16827</v>
      </c>
      <c r="V15" s="2">
        <v>0</v>
      </c>
      <c r="W15" s="2">
        <v>85782</v>
      </c>
      <c r="X15" s="2">
        <v>0</v>
      </c>
      <c r="Y15" s="2">
        <v>13920</v>
      </c>
      <c r="Z15" s="2">
        <v>0</v>
      </c>
      <c r="AA15" s="1">
        <f t="shared" ref="AA15:AB18" si="1">Q15+S15+U15+W15+Y15</f>
        <v>170413</v>
      </c>
      <c r="AB15" s="13">
        <f t="shared" si="1"/>
        <v>0</v>
      </c>
      <c r="AC15" s="14">
        <f>AA15+AB15</f>
        <v>170413</v>
      </c>
      <c r="AE15" s="3" t="s">
        <v>12</v>
      </c>
      <c r="AF15" s="2">
        <f t="shared" ref="AF15:AR18" si="2">IFERROR(B15/Q15, "N.A.")</f>
        <v>3960.6702890734541</v>
      </c>
      <c r="AG15" s="2" t="str">
        <f t="shared" si="2"/>
        <v>N.A.</v>
      </c>
      <c r="AH15" s="2">
        <f t="shared" si="2"/>
        <v>4739.7816666666668</v>
      </c>
      <c r="AI15" s="2" t="str">
        <f t="shared" si="2"/>
        <v>N.A.</v>
      </c>
      <c r="AJ15" s="2">
        <f t="shared" si="2"/>
        <v>6251.3947821952834</v>
      </c>
      <c r="AK15" s="2" t="str">
        <f t="shared" si="2"/>
        <v>N.A.</v>
      </c>
      <c r="AL15" s="2">
        <f t="shared" si="2"/>
        <v>3494.996910773822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3705.7376725954005</v>
      </c>
      <c r="AQ15" s="16" t="str">
        <f t="shared" si="2"/>
        <v>N.A.</v>
      </c>
      <c r="AR15" s="14">
        <f t="shared" si="2"/>
        <v>3705.7376725954005</v>
      </c>
    </row>
    <row r="16" spans="1:44" ht="15" customHeight="1" thickBot="1" x14ac:dyDescent="0.3">
      <c r="A16" s="3" t="s">
        <v>13</v>
      </c>
      <c r="B16" s="2">
        <v>74632087.999999955</v>
      </c>
      <c r="C16" s="2">
        <v>7143850</v>
      </c>
      <c r="D16" s="2">
        <v>303144</v>
      </c>
      <c r="E16" s="2"/>
      <c r="F16" s="2"/>
      <c r="G16" s="2"/>
      <c r="H16" s="2"/>
      <c r="I16" s="2"/>
      <c r="J16" s="2"/>
      <c r="K16" s="2"/>
      <c r="L16" s="1">
        <f t="shared" si="0"/>
        <v>74935231.999999955</v>
      </c>
      <c r="M16" s="13">
        <f t="shared" si="0"/>
        <v>7143850</v>
      </c>
      <c r="N16" s="14">
        <f>L16+M16</f>
        <v>82079081.999999955</v>
      </c>
      <c r="P16" s="3" t="s">
        <v>13</v>
      </c>
      <c r="Q16" s="2">
        <v>26724</v>
      </c>
      <c r="R16" s="2">
        <v>1899</v>
      </c>
      <c r="S16" s="2">
        <v>720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27444</v>
      </c>
      <c r="AB16" s="13">
        <f t="shared" si="1"/>
        <v>1899</v>
      </c>
      <c r="AC16" s="14">
        <f>AA16+AB16</f>
        <v>29343</v>
      </c>
      <c r="AE16" s="3" t="s">
        <v>13</v>
      </c>
      <c r="AF16" s="2">
        <f t="shared" si="2"/>
        <v>2792.6989971561125</v>
      </c>
      <c r="AG16" s="2">
        <f t="shared" si="2"/>
        <v>3761.9010005265927</v>
      </c>
      <c r="AH16" s="2">
        <f t="shared" si="2"/>
        <v>421.03333333333336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2730.4777729193979</v>
      </c>
      <c r="AQ16" s="16">
        <f t="shared" si="2"/>
        <v>3761.9010005265927</v>
      </c>
      <c r="AR16" s="14">
        <f t="shared" si="2"/>
        <v>2797.2287087209879</v>
      </c>
    </row>
    <row r="17" spans="1:44" ht="15" customHeight="1" thickBot="1" x14ac:dyDescent="0.3">
      <c r="A17" s="3" t="s">
        <v>14</v>
      </c>
      <c r="B17" s="2">
        <v>331716594.00000012</v>
      </c>
      <c r="C17" s="2">
        <v>1636355562.9999976</v>
      </c>
      <c r="D17" s="2">
        <v>120389107</v>
      </c>
      <c r="E17" s="2">
        <v>51228259.999999985</v>
      </c>
      <c r="F17" s="2"/>
      <c r="G17" s="2">
        <v>208978810.00000012</v>
      </c>
      <c r="H17" s="2"/>
      <c r="I17" s="2">
        <v>96079050.000000015</v>
      </c>
      <c r="J17" s="2">
        <v>0</v>
      </c>
      <c r="K17" s="2"/>
      <c r="L17" s="1">
        <f t="shared" si="0"/>
        <v>452105701.00000012</v>
      </c>
      <c r="M17" s="13">
        <f t="shared" si="0"/>
        <v>1992641682.9999976</v>
      </c>
      <c r="N17" s="14">
        <f>L17+M17</f>
        <v>2444747383.9999976</v>
      </c>
      <c r="P17" s="3" t="s">
        <v>14</v>
      </c>
      <c r="Q17" s="2">
        <v>75646</v>
      </c>
      <c r="R17" s="2">
        <v>275634</v>
      </c>
      <c r="S17" s="2">
        <v>20787</v>
      </c>
      <c r="T17" s="2">
        <v>5752</v>
      </c>
      <c r="U17" s="2">
        <v>0</v>
      </c>
      <c r="V17" s="2">
        <v>21323</v>
      </c>
      <c r="W17" s="2">
        <v>0</v>
      </c>
      <c r="X17" s="2">
        <v>15645</v>
      </c>
      <c r="Y17" s="2">
        <v>15742</v>
      </c>
      <c r="Z17" s="2">
        <v>0</v>
      </c>
      <c r="AA17" s="1">
        <f t="shared" si="1"/>
        <v>112175</v>
      </c>
      <c r="AB17" s="13">
        <f t="shared" si="1"/>
        <v>318354</v>
      </c>
      <c r="AC17" s="14">
        <f>AA17+AB17</f>
        <v>430529</v>
      </c>
      <c r="AE17" s="3" t="s">
        <v>14</v>
      </c>
      <c r="AF17" s="2">
        <f t="shared" si="2"/>
        <v>4385.1174417682378</v>
      </c>
      <c r="AG17" s="2">
        <f t="shared" si="2"/>
        <v>5936.6970801860352</v>
      </c>
      <c r="AH17" s="2">
        <f t="shared" si="2"/>
        <v>5791.5575600134698</v>
      </c>
      <c r="AI17" s="2">
        <f t="shared" si="2"/>
        <v>8906.164812239218</v>
      </c>
      <c r="AJ17" s="2" t="str">
        <f t="shared" si="2"/>
        <v>N.A.</v>
      </c>
      <c r="AK17" s="2">
        <f t="shared" si="2"/>
        <v>9800.6288983726554</v>
      </c>
      <c r="AL17" s="2" t="str">
        <f t="shared" si="2"/>
        <v>N.A.</v>
      </c>
      <c r="AM17" s="2">
        <f t="shared" si="2"/>
        <v>6141.1984659635673</v>
      </c>
      <c r="AN17" s="2">
        <f t="shared" si="2"/>
        <v>0</v>
      </c>
      <c r="AO17" s="2" t="str">
        <f t="shared" si="2"/>
        <v>N.A.</v>
      </c>
      <c r="AP17" s="15">
        <f t="shared" si="2"/>
        <v>4030.3606061956775</v>
      </c>
      <c r="AQ17" s="16">
        <f t="shared" si="2"/>
        <v>6259.2010246455129</v>
      </c>
      <c r="AR17" s="14">
        <f t="shared" si="2"/>
        <v>5678.4731899593235</v>
      </c>
    </row>
    <row r="18" spans="1:44" ht="15" customHeight="1" thickBot="1" x14ac:dyDescent="0.3">
      <c r="A18" s="3" t="s">
        <v>15</v>
      </c>
      <c r="B18" s="2">
        <v>22183903.999999993</v>
      </c>
      <c r="C18" s="2">
        <v>2631538.0000000005</v>
      </c>
      <c r="D18" s="2">
        <v>4536249.0000000009</v>
      </c>
      <c r="E18" s="2">
        <v>3266495</v>
      </c>
      <c r="F18" s="2"/>
      <c r="G18" s="2">
        <v>29056983.000000007</v>
      </c>
      <c r="H18" s="2">
        <v>6305052.0000000028</v>
      </c>
      <c r="I18" s="2"/>
      <c r="J18" s="2">
        <v>0</v>
      </c>
      <c r="K18" s="2"/>
      <c r="L18" s="1">
        <f t="shared" si="0"/>
        <v>33025204.999999996</v>
      </c>
      <c r="M18" s="13">
        <f t="shared" si="0"/>
        <v>34955016.000000007</v>
      </c>
      <c r="N18" s="14">
        <f>L18+M18</f>
        <v>67980221</v>
      </c>
      <c r="P18" s="3" t="s">
        <v>15</v>
      </c>
      <c r="Q18" s="2">
        <v>7450</v>
      </c>
      <c r="R18" s="2">
        <v>844</v>
      </c>
      <c r="S18" s="2">
        <v>1621</v>
      </c>
      <c r="T18" s="2">
        <v>682</v>
      </c>
      <c r="U18" s="2">
        <v>0</v>
      </c>
      <c r="V18" s="2">
        <v>2814</v>
      </c>
      <c r="W18" s="2">
        <v>15444</v>
      </c>
      <c r="X18" s="2">
        <v>0</v>
      </c>
      <c r="Y18" s="2">
        <v>6192</v>
      </c>
      <c r="Z18" s="2">
        <v>0</v>
      </c>
      <c r="AA18" s="1">
        <f t="shared" si="1"/>
        <v>30707</v>
      </c>
      <c r="AB18" s="13">
        <f t="shared" si="1"/>
        <v>4340</v>
      </c>
      <c r="AC18" s="18">
        <f>AA18+AB18</f>
        <v>35047</v>
      </c>
      <c r="AE18" s="3" t="s">
        <v>15</v>
      </c>
      <c r="AF18" s="2">
        <f t="shared" si="2"/>
        <v>2977.7052348993279</v>
      </c>
      <c r="AG18" s="2">
        <f t="shared" si="2"/>
        <v>3117.9360189573467</v>
      </c>
      <c r="AH18" s="2">
        <f t="shared" si="2"/>
        <v>2798.4262800740289</v>
      </c>
      <c r="AI18" s="2">
        <f t="shared" si="2"/>
        <v>4789.5821114369501</v>
      </c>
      <c r="AJ18" s="2" t="str">
        <f t="shared" si="2"/>
        <v>N.A.</v>
      </c>
      <c r="AK18" s="2">
        <f t="shared" si="2"/>
        <v>10325.864605543713</v>
      </c>
      <c r="AL18" s="2">
        <f t="shared" si="2"/>
        <v>408.25252525252546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1075.4943498225159</v>
      </c>
      <c r="AQ18" s="16">
        <f t="shared" si="2"/>
        <v>8054.151152073734</v>
      </c>
      <c r="AR18" s="14">
        <f t="shared" si="2"/>
        <v>1939.6873056181698</v>
      </c>
    </row>
    <row r="19" spans="1:44" ht="15" customHeight="1" thickBot="1" x14ac:dyDescent="0.3">
      <c r="A19" s="4" t="s">
        <v>16</v>
      </c>
      <c r="B19" s="2">
        <f t="shared" ref="B19:K19" si="3">SUM(B15:B18)</f>
        <v>575410083</v>
      </c>
      <c r="C19" s="2">
        <f t="shared" si="3"/>
        <v>1646130950.9999976</v>
      </c>
      <c r="D19" s="2">
        <f t="shared" si="3"/>
        <v>204856832</v>
      </c>
      <c r="E19" s="2">
        <f t="shared" si="3"/>
        <v>54494754.999999985</v>
      </c>
      <c r="F19" s="2">
        <f t="shared" si="3"/>
        <v>105192220.00000003</v>
      </c>
      <c r="G19" s="2">
        <f t="shared" si="3"/>
        <v>238035793.00000012</v>
      </c>
      <c r="H19" s="2">
        <f t="shared" si="3"/>
        <v>306112877</v>
      </c>
      <c r="I19" s="2">
        <f t="shared" si="3"/>
        <v>96079050.000000015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1191572012</v>
      </c>
      <c r="M19" s="13">
        <f t="shared" ref="M19" si="5">C19+E19+G19+I19+K19</f>
        <v>2034740548.9999976</v>
      </c>
      <c r="N19" s="18">
        <f>L19+M19</f>
        <v>3226312560.9999976</v>
      </c>
      <c r="P19" s="4" t="s">
        <v>16</v>
      </c>
      <c r="Q19" s="2">
        <f t="shared" ref="Q19:Z19" si="6">SUM(Q15:Q18)</f>
        <v>146904</v>
      </c>
      <c r="R19" s="2">
        <f t="shared" si="6"/>
        <v>278377</v>
      </c>
      <c r="S19" s="2">
        <f t="shared" si="6"/>
        <v>39928</v>
      </c>
      <c r="T19" s="2">
        <f t="shared" si="6"/>
        <v>6434</v>
      </c>
      <c r="U19" s="2">
        <f t="shared" si="6"/>
        <v>16827</v>
      </c>
      <c r="V19" s="2">
        <f t="shared" si="6"/>
        <v>24137</v>
      </c>
      <c r="W19" s="2">
        <f t="shared" si="6"/>
        <v>101226</v>
      </c>
      <c r="X19" s="2">
        <f t="shared" si="6"/>
        <v>15645</v>
      </c>
      <c r="Y19" s="2">
        <f t="shared" si="6"/>
        <v>35854</v>
      </c>
      <c r="Z19" s="2">
        <f t="shared" si="6"/>
        <v>0</v>
      </c>
      <c r="AA19" s="1">
        <f t="shared" ref="AA19" si="7">Q19+S19+U19+W19+Y19</f>
        <v>340739</v>
      </c>
      <c r="AB19" s="13">
        <f t="shared" ref="AB19" si="8">R19+T19+V19+X19+Z19</f>
        <v>324593</v>
      </c>
      <c r="AC19" s="14">
        <f>AA19+AB19</f>
        <v>665332</v>
      </c>
      <c r="AE19" s="4" t="s">
        <v>16</v>
      </c>
      <c r="AF19" s="2">
        <f t="shared" ref="AF19:AO19" si="9">IFERROR(B19/Q19, "N.A.")</f>
        <v>3916.9122896585527</v>
      </c>
      <c r="AG19" s="2">
        <f t="shared" si="9"/>
        <v>5913.3152200073919</v>
      </c>
      <c r="AH19" s="2">
        <f t="shared" si="9"/>
        <v>5130.6559807653775</v>
      </c>
      <c r="AI19" s="2">
        <f t="shared" si="9"/>
        <v>8469.8096052222536</v>
      </c>
      <c r="AJ19" s="2">
        <f t="shared" si="9"/>
        <v>6251.3947821952834</v>
      </c>
      <c r="AK19" s="2">
        <f t="shared" si="9"/>
        <v>9861.8632390106523</v>
      </c>
      <c r="AL19" s="2">
        <f t="shared" si="9"/>
        <v>3024.053869559204</v>
      </c>
      <c r="AM19" s="2">
        <f t="shared" si="9"/>
        <v>6141.1984659635673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3497.0226830506635</v>
      </c>
      <c r="AQ19" s="16">
        <f t="shared" ref="AQ19" si="11">IFERROR(M19/AB19, "N.A.")</f>
        <v>6268.5903546903282</v>
      </c>
      <c r="AR19" s="14">
        <f t="shared" ref="AR19" si="12">IFERROR(N19/AC19, "N.A.")</f>
        <v>4849.1768936410663</v>
      </c>
    </row>
    <row r="20" spans="1:44" ht="15" customHeight="1" thickBot="1" x14ac:dyDescent="0.3">
      <c r="A20" s="5" t="s">
        <v>0</v>
      </c>
      <c r="B20" s="48">
        <f>B19+C19</f>
        <v>2221541033.9999976</v>
      </c>
      <c r="C20" s="49"/>
      <c r="D20" s="48">
        <f>D19+E19</f>
        <v>259351587</v>
      </c>
      <c r="E20" s="49"/>
      <c r="F20" s="48">
        <f>F19+G19</f>
        <v>343228013.00000012</v>
      </c>
      <c r="G20" s="49"/>
      <c r="H20" s="48">
        <f>H19+I19</f>
        <v>402191927</v>
      </c>
      <c r="I20" s="49"/>
      <c r="J20" s="48">
        <f>J19+K19</f>
        <v>0</v>
      </c>
      <c r="K20" s="49"/>
      <c r="L20" s="48">
        <f>L19+M19</f>
        <v>3226312560.9999976</v>
      </c>
      <c r="M20" s="50"/>
      <c r="N20" s="19">
        <f>B20+D20+F20+H20+J20</f>
        <v>3226312560.9999976</v>
      </c>
      <c r="P20" s="5" t="s">
        <v>0</v>
      </c>
      <c r="Q20" s="48">
        <f>Q19+R19</f>
        <v>425281</v>
      </c>
      <c r="R20" s="49"/>
      <c r="S20" s="48">
        <f>S19+T19</f>
        <v>46362</v>
      </c>
      <c r="T20" s="49"/>
      <c r="U20" s="48">
        <f>U19+V19</f>
        <v>40964</v>
      </c>
      <c r="V20" s="49"/>
      <c r="W20" s="48">
        <f>W19+X19</f>
        <v>116871</v>
      </c>
      <c r="X20" s="49"/>
      <c r="Y20" s="48">
        <f>Y19+Z19</f>
        <v>35854</v>
      </c>
      <c r="Z20" s="49"/>
      <c r="AA20" s="48">
        <f>AA19+AB19</f>
        <v>665332</v>
      </c>
      <c r="AB20" s="49"/>
      <c r="AC20" s="20">
        <f>Q20+S20+U20+W20+Y20</f>
        <v>665332</v>
      </c>
      <c r="AE20" s="5" t="s">
        <v>0</v>
      </c>
      <c r="AF20" s="28">
        <f>IFERROR(B20/Q20,"N.A.")</f>
        <v>5223.7015855399077</v>
      </c>
      <c r="AG20" s="29"/>
      <c r="AH20" s="28">
        <f>IFERROR(D20/S20,"N.A.")</f>
        <v>5594.0551960657431</v>
      </c>
      <c r="AI20" s="29"/>
      <c r="AJ20" s="28">
        <f>IFERROR(F20/U20,"N.A.")</f>
        <v>8378.7719216873375</v>
      </c>
      <c r="AK20" s="29"/>
      <c r="AL20" s="28">
        <f>IFERROR(H20/W20,"N.A.")</f>
        <v>3441.3321268749305</v>
      </c>
      <c r="AM20" s="29"/>
      <c r="AN20" s="28">
        <f>IFERROR(J20/Y20,"N.A.")</f>
        <v>0</v>
      </c>
      <c r="AO20" s="29"/>
      <c r="AP20" s="28">
        <f>IFERROR(L20/AA20,"N.A.")</f>
        <v>4849.1768936410663</v>
      </c>
      <c r="AQ20" s="29"/>
      <c r="AR20" s="17">
        <f>IFERROR(N20/AC20, "N.A.")</f>
        <v>4849.1768936410663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127877568.99999997</v>
      </c>
      <c r="C27" s="2"/>
      <c r="D27" s="2">
        <v>76819282</v>
      </c>
      <c r="E27" s="2"/>
      <c r="F27" s="2">
        <v>91549259.999999985</v>
      </c>
      <c r="G27" s="2"/>
      <c r="H27" s="2">
        <v>198001924.00000015</v>
      </c>
      <c r="I27" s="2"/>
      <c r="J27" s="2">
        <v>0</v>
      </c>
      <c r="K27" s="2"/>
      <c r="L27" s="1">
        <f t="shared" ref="L27:M30" si="13">B27+D27+F27+H27+J27</f>
        <v>494248035.00000012</v>
      </c>
      <c r="M27" s="13">
        <f t="shared" si="13"/>
        <v>0</v>
      </c>
      <c r="N27" s="14">
        <f>L27+M27</f>
        <v>494248035.00000012</v>
      </c>
      <c r="P27" s="3" t="s">
        <v>12</v>
      </c>
      <c r="Q27" s="2">
        <v>29254</v>
      </c>
      <c r="R27" s="2">
        <v>0</v>
      </c>
      <c r="S27" s="2">
        <v>16139</v>
      </c>
      <c r="T27" s="2">
        <v>0</v>
      </c>
      <c r="U27" s="2">
        <v>12686</v>
      </c>
      <c r="V27" s="2">
        <v>0</v>
      </c>
      <c r="W27" s="2">
        <v>42961</v>
      </c>
      <c r="X27" s="2">
        <v>0</v>
      </c>
      <c r="Y27" s="2">
        <v>4149</v>
      </c>
      <c r="Z27" s="2">
        <v>0</v>
      </c>
      <c r="AA27" s="1">
        <f t="shared" ref="AA27:AB30" si="14">Q27+S27+U27+W27+Y27</f>
        <v>105189</v>
      </c>
      <c r="AB27" s="13">
        <f t="shared" si="14"/>
        <v>0</v>
      </c>
      <c r="AC27" s="14">
        <f>AA27+AB27</f>
        <v>105189</v>
      </c>
      <c r="AE27" s="3" t="s">
        <v>12</v>
      </c>
      <c r="AF27" s="2">
        <f t="shared" ref="AF27:AR30" si="15">IFERROR(B27/Q27, "N.A.")</f>
        <v>4371.2849183017697</v>
      </c>
      <c r="AG27" s="2" t="str">
        <f t="shared" si="15"/>
        <v>N.A.</v>
      </c>
      <c r="AH27" s="2">
        <f t="shared" si="15"/>
        <v>4759.8538942933264</v>
      </c>
      <c r="AI27" s="2" t="str">
        <f t="shared" si="15"/>
        <v>N.A.</v>
      </c>
      <c r="AJ27" s="2">
        <f t="shared" si="15"/>
        <v>7216.558410846601</v>
      </c>
      <c r="AK27" s="2" t="str">
        <f t="shared" si="15"/>
        <v>N.A.</v>
      </c>
      <c r="AL27" s="2">
        <f t="shared" si="15"/>
        <v>4608.8760503712701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4698.6665430796011</v>
      </c>
      <c r="AQ27" s="16" t="str">
        <f t="shared" si="15"/>
        <v>N.A.</v>
      </c>
      <c r="AR27" s="14">
        <f t="shared" si="15"/>
        <v>4698.6665430796011</v>
      </c>
    </row>
    <row r="28" spans="1:44" ht="15" customHeight="1" thickBot="1" x14ac:dyDescent="0.3">
      <c r="A28" s="3" t="s">
        <v>13</v>
      </c>
      <c r="B28" s="2">
        <v>7898785.0000000009</v>
      </c>
      <c r="C28" s="2">
        <v>1814599.9999999998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7898785.0000000009</v>
      </c>
      <c r="M28" s="13">
        <f t="shared" si="13"/>
        <v>1814599.9999999998</v>
      </c>
      <c r="N28" s="14">
        <f>L28+M28</f>
        <v>9713385</v>
      </c>
      <c r="P28" s="3" t="s">
        <v>13</v>
      </c>
      <c r="Q28" s="2">
        <v>2621</v>
      </c>
      <c r="R28" s="2">
        <v>473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2621</v>
      </c>
      <c r="AB28" s="13">
        <f t="shared" si="14"/>
        <v>473</v>
      </c>
      <c r="AC28" s="14">
        <f>AA28+AB28</f>
        <v>3094</v>
      </c>
      <c r="AE28" s="3" t="s">
        <v>13</v>
      </c>
      <c r="AF28" s="2">
        <f t="shared" si="15"/>
        <v>3013.6531858069443</v>
      </c>
      <c r="AG28" s="2">
        <f t="shared" si="15"/>
        <v>3836.363636363636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3013.6531858069443</v>
      </c>
      <c r="AQ28" s="16">
        <f t="shared" si="15"/>
        <v>3836.363636363636</v>
      </c>
      <c r="AR28" s="14">
        <f t="shared" si="15"/>
        <v>3139.4263089851324</v>
      </c>
    </row>
    <row r="29" spans="1:44" ht="15" customHeight="1" thickBot="1" x14ac:dyDescent="0.3">
      <c r="A29" s="3" t="s">
        <v>14</v>
      </c>
      <c r="B29" s="2">
        <v>212384387.99999991</v>
      </c>
      <c r="C29" s="2">
        <v>1033876222.9999988</v>
      </c>
      <c r="D29" s="2">
        <v>74885585</v>
      </c>
      <c r="E29" s="2">
        <v>44625260</v>
      </c>
      <c r="F29" s="2"/>
      <c r="G29" s="2">
        <v>140707190</v>
      </c>
      <c r="H29" s="2"/>
      <c r="I29" s="2">
        <v>76571530</v>
      </c>
      <c r="J29" s="2">
        <v>0</v>
      </c>
      <c r="K29" s="2"/>
      <c r="L29" s="1">
        <f t="shared" si="13"/>
        <v>287269972.99999988</v>
      </c>
      <c r="M29" s="13">
        <f t="shared" si="13"/>
        <v>1295780202.9999988</v>
      </c>
      <c r="N29" s="14">
        <f>L29+M29</f>
        <v>1583050175.9999986</v>
      </c>
      <c r="P29" s="3" t="s">
        <v>14</v>
      </c>
      <c r="Q29" s="2">
        <v>45820</v>
      </c>
      <c r="R29" s="2">
        <v>171835</v>
      </c>
      <c r="S29" s="2">
        <v>15434</v>
      </c>
      <c r="T29" s="2">
        <v>4240</v>
      </c>
      <c r="U29" s="2">
        <v>0</v>
      </c>
      <c r="V29" s="2">
        <v>13691</v>
      </c>
      <c r="W29" s="2">
        <v>0</v>
      </c>
      <c r="X29" s="2">
        <v>11851</v>
      </c>
      <c r="Y29" s="2">
        <v>4416</v>
      </c>
      <c r="Z29" s="2">
        <v>0</v>
      </c>
      <c r="AA29" s="1">
        <f t="shared" si="14"/>
        <v>65670</v>
      </c>
      <c r="AB29" s="13">
        <f t="shared" si="14"/>
        <v>201617</v>
      </c>
      <c r="AC29" s="14">
        <f>AA29+AB29</f>
        <v>267287</v>
      </c>
      <c r="AE29" s="3" t="s">
        <v>14</v>
      </c>
      <c r="AF29" s="2">
        <f t="shared" si="15"/>
        <v>4635.1896115233503</v>
      </c>
      <c r="AG29" s="2">
        <f t="shared" si="15"/>
        <v>6016.6800884569429</v>
      </c>
      <c r="AH29" s="2">
        <f t="shared" si="15"/>
        <v>4851.9881430607747</v>
      </c>
      <c r="AI29" s="2">
        <f t="shared" si="15"/>
        <v>10524.825471698114</v>
      </c>
      <c r="AJ29" s="2" t="str">
        <f t="shared" si="15"/>
        <v>N.A.</v>
      </c>
      <c r="AK29" s="2">
        <f t="shared" si="15"/>
        <v>10277.349353589949</v>
      </c>
      <c r="AL29" s="2" t="str">
        <f t="shared" si="15"/>
        <v>N.A.</v>
      </c>
      <c r="AM29" s="2">
        <f t="shared" si="15"/>
        <v>6461.1872415829885</v>
      </c>
      <c r="AN29" s="2">
        <f t="shared" si="15"/>
        <v>0</v>
      </c>
      <c r="AO29" s="2" t="str">
        <f t="shared" si="15"/>
        <v>N.A.</v>
      </c>
      <c r="AP29" s="15">
        <f t="shared" si="15"/>
        <v>4374.4475864169317</v>
      </c>
      <c r="AQ29" s="16">
        <f t="shared" si="15"/>
        <v>6426.9392114752172</v>
      </c>
      <c r="AR29" s="14">
        <f t="shared" si="15"/>
        <v>5922.6605708470615</v>
      </c>
    </row>
    <row r="30" spans="1:44" ht="15" customHeight="1" thickBot="1" x14ac:dyDescent="0.3">
      <c r="A30" s="3" t="s">
        <v>15</v>
      </c>
      <c r="B30" s="2">
        <v>22067804.000000004</v>
      </c>
      <c r="C30" s="2">
        <v>2472610.0000000005</v>
      </c>
      <c r="D30" s="2">
        <v>4536249.0000000009</v>
      </c>
      <c r="E30" s="2">
        <v>3266495</v>
      </c>
      <c r="F30" s="2"/>
      <c r="G30" s="2">
        <v>28655233</v>
      </c>
      <c r="H30" s="2">
        <v>6222551.9999999981</v>
      </c>
      <c r="I30" s="2"/>
      <c r="J30" s="2">
        <v>0</v>
      </c>
      <c r="K30" s="2"/>
      <c r="L30" s="1">
        <f t="shared" si="13"/>
        <v>32826605</v>
      </c>
      <c r="M30" s="13">
        <f t="shared" si="13"/>
        <v>34394338</v>
      </c>
      <c r="N30" s="14">
        <f>L30+M30</f>
        <v>67220943</v>
      </c>
      <c r="P30" s="3" t="s">
        <v>15</v>
      </c>
      <c r="Q30" s="2">
        <v>7360</v>
      </c>
      <c r="R30" s="2">
        <v>788</v>
      </c>
      <c r="S30" s="2">
        <v>1621</v>
      </c>
      <c r="T30" s="2">
        <v>682</v>
      </c>
      <c r="U30" s="2">
        <v>0</v>
      </c>
      <c r="V30" s="2">
        <v>2645</v>
      </c>
      <c r="W30" s="2">
        <v>15001</v>
      </c>
      <c r="X30" s="2">
        <v>0</v>
      </c>
      <c r="Y30" s="2">
        <v>5289</v>
      </c>
      <c r="Z30" s="2">
        <v>0</v>
      </c>
      <c r="AA30" s="1">
        <f t="shared" si="14"/>
        <v>29271</v>
      </c>
      <c r="AB30" s="13">
        <f t="shared" si="14"/>
        <v>4115</v>
      </c>
      <c r="AC30" s="18">
        <f>AA30+AB30</f>
        <v>33386</v>
      </c>
      <c r="AE30" s="3" t="s">
        <v>15</v>
      </c>
      <c r="AF30" s="2">
        <f t="shared" si="15"/>
        <v>2998.3429347826091</v>
      </c>
      <c r="AG30" s="2">
        <f t="shared" si="15"/>
        <v>3137.829949238579</v>
      </c>
      <c r="AH30" s="2">
        <f t="shared" si="15"/>
        <v>2798.4262800740289</v>
      </c>
      <c r="AI30" s="2">
        <f t="shared" si="15"/>
        <v>4789.5821114369501</v>
      </c>
      <c r="AJ30" s="2" t="str">
        <f t="shared" si="15"/>
        <v>N.A.</v>
      </c>
      <c r="AK30" s="2">
        <f t="shared" si="15"/>
        <v>10833.736483931947</v>
      </c>
      <c r="AL30" s="2">
        <f t="shared" si="15"/>
        <v>414.80914605692942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1121.4719346793754</v>
      </c>
      <c r="AQ30" s="16">
        <f t="shared" si="15"/>
        <v>8358.2838396111783</v>
      </c>
      <c r="AR30" s="14">
        <f t="shared" si="15"/>
        <v>2013.4470436709998</v>
      </c>
    </row>
    <row r="31" spans="1:44" ht="15" customHeight="1" thickBot="1" x14ac:dyDescent="0.3">
      <c r="A31" s="4" t="s">
        <v>16</v>
      </c>
      <c r="B31" s="2">
        <f t="shared" ref="B31:K31" si="16">SUM(B27:B30)</f>
        <v>370228545.99999988</v>
      </c>
      <c r="C31" s="2">
        <f t="shared" si="16"/>
        <v>1038163432.9999988</v>
      </c>
      <c r="D31" s="2">
        <f t="shared" si="16"/>
        <v>156241116</v>
      </c>
      <c r="E31" s="2">
        <f t="shared" si="16"/>
        <v>47891755</v>
      </c>
      <c r="F31" s="2">
        <f t="shared" si="16"/>
        <v>91549259.999999985</v>
      </c>
      <c r="G31" s="2">
        <f t="shared" si="16"/>
        <v>169362423</v>
      </c>
      <c r="H31" s="2">
        <f t="shared" si="16"/>
        <v>204224476.00000015</v>
      </c>
      <c r="I31" s="2">
        <f t="shared" si="16"/>
        <v>76571530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822243398</v>
      </c>
      <c r="M31" s="13">
        <f t="shared" ref="M31" si="18">C31+E31+G31+I31+K31</f>
        <v>1331989140.9999988</v>
      </c>
      <c r="N31" s="18">
        <f>L31+M31</f>
        <v>2154232538.999999</v>
      </c>
      <c r="P31" s="4" t="s">
        <v>16</v>
      </c>
      <c r="Q31" s="2">
        <f t="shared" ref="Q31:Z31" si="19">SUM(Q27:Q30)</f>
        <v>85055</v>
      </c>
      <c r="R31" s="2">
        <f t="shared" si="19"/>
        <v>173096</v>
      </c>
      <c r="S31" s="2">
        <f t="shared" si="19"/>
        <v>33194</v>
      </c>
      <c r="T31" s="2">
        <f t="shared" si="19"/>
        <v>4922</v>
      </c>
      <c r="U31" s="2">
        <f t="shared" si="19"/>
        <v>12686</v>
      </c>
      <c r="V31" s="2">
        <f t="shared" si="19"/>
        <v>16336</v>
      </c>
      <c r="W31" s="2">
        <f t="shared" si="19"/>
        <v>57962</v>
      </c>
      <c r="X31" s="2">
        <f t="shared" si="19"/>
        <v>11851</v>
      </c>
      <c r="Y31" s="2">
        <f t="shared" si="19"/>
        <v>13854</v>
      </c>
      <c r="Z31" s="2">
        <f t="shared" si="19"/>
        <v>0</v>
      </c>
      <c r="AA31" s="1">
        <f t="shared" ref="AA31" si="20">Q31+S31+U31+W31+Y31</f>
        <v>202751</v>
      </c>
      <c r="AB31" s="13">
        <f t="shared" ref="AB31" si="21">R31+T31+V31+X31+Z31</f>
        <v>206205</v>
      </c>
      <c r="AC31" s="14">
        <f>AA31+AB31</f>
        <v>408956</v>
      </c>
      <c r="AE31" s="4" t="s">
        <v>16</v>
      </c>
      <c r="AF31" s="2">
        <f t="shared" ref="AF31:AO31" si="22">IFERROR(B31/Q31, "N.A.")</f>
        <v>4352.8134266063125</v>
      </c>
      <c r="AG31" s="2">
        <f t="shared" si="22"/>
        <v>5997.6165422655567</v>
      </c>
      <c r="AH31" s="2">
        <f t="shared" si="22"/>
        <v>4706.9083569319755</v>
      </c>
      <c r="AI31" s="2">
        <f t="shared" si="22"/>
        <v>9730.141202763105</v>
      </c>
      <c r="AJ31" s="2">
        <f t="shared" si="22"/>
        <v>7216.558410846601</v>
      </c>
      <c r="AK31" s="2">
        <f t="shared" si="22"/>
        <v>10367.43529627816</v>
      </c>
      <c r="AL31" s="2">
        <f t="shared" si="22"/>
        <v>3523.4201028259922</v>
      </c>
      <c r="AM31" s="2">
        <f t="shared" si="22"/>
        <v>6461.1872415829885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4055.4344886091808</v>
      </c>
      <c r="AQ31" s="16">
        <f t="shared" ref="AQ31" si="24">IFERROR(M31/AB31, "N.A.")</f>
        <v>6459.5385223442636</v>
      </c>
      <c r="AR31" s="14">
        <f t="shared" ref="AR31" si="25">IFERROR(N31/AC31, "N.A.")</f>
        <v>5267.638912254617</v>
      </c>
    </row>
    <row r="32" spans="1:44" ht="15" customHeight="1" thickBot="1" x14ac:dyDescent="0.3">
      <c r="A32" s="5" t="s">
        <v>0</v>
      </c>
      <c r="B32" s="48">
        <f>B31+C31</f>
        <v>1408391978.9999986</v>
      </c>
      <c r="C32" s="49"/>
      <c r="D32" s="48">
        <f>D31+E31</f>
        <v>204132871</v>
      </c>
      <c r="E32" s="49"/>
      <c r="F32" s="48">
        <f>F31+G31</f>
        <v>260911683</v>
      </c>
      <c r="G32" s="49"/>
      <c r="H32" s="48">
        <f>H31+I31</f>
        <v>280796006.00000012</v>
      </c>
      <c r="I32" s="49"/>
      <c r="J32" s="48">
        <f>J31+K31</f>
        <v>0</v>
      </c>
      <c r="K32" s="49"/>
      <c r="L32" s="48">
        <f>L31+M31</f>
        <v>2154232538.999999</v>
      </c>
      <c r="M32" s="50"/>
      <c r="N32" s="19">
        <f>B32+D32+F32+H32+J32</f>
        <v>2154232538.9999986</v>
      </c>
      <c r="P32" s="5" t="s">
        <v>0</v>
      </c>
      <c r="Q32" s="48">
        <f>Q31+R31</f>
        <v>258151</v>
      </c>
      <c r="R32" s="49"/>
      <c r="S32" s="48">
        <f>S31+T31</f>
        <v>38116</v>
      </c>
      <c r="T32" s="49"/>
      <c r="U32" s="48">
        <f>U31+V31</f>
        <v>29022</v>
      </c>
      <c r="V32" s="49"/>
      <c r="W32" s="48">
        <f>W31+X31</f>
        <v>69813</v>
      </c>
      <c r="X32" s="49"/>
      <c r="Y32" s="48">
        <f>Y31+Z31</f>
        <v>13854</v>
      </c>
      <c r="Z32" s="49"/>
      <c r="AA32" s="48">
        <f>AA31+AB31</f>
        <v>408956</v>
      </c>
      <c r="AB32" s="49"/>
      <c r="AC32" s="20">
        <f>Q32+S32+U32+W32+Y32</f>
        <v>408956</v>
      </c>
      <c r="AE32" s="5" t="s">
        <v>0</v>
      </c>
      <c r="AF32" s="28">
        <f>IFERROR(B32/Q32,"N.A.")</f>
        <v>5455.6905803192649</v>
      </c>
      <c r="AG32" s="29"/>
      <c r="AH32" s="28">
        <f>IFERROR(D32/S32,"N.A.")</f>
        <v>5355.5690786021614</v>
      </c>
      <c r="AI32" s="29"/>
      <c r="AJ32" s="28">
        <f>IFERROR(F32/U32,"N.A.")</f>
        <v>8990.1344841844111</v>
      </c>
      <c r="AK32" s="29"/>
      <c r="AL32" s="28">
        <f>IFERROR(H32/W32,"N.A.")</f>
        <v>4022.1163107157709</v>
      </c>
      <c r="AM32" s="29"/>
      <c r="AN32" s="28">
        <f>IFERROR(J32/Y32,"N.A.")</f>
        <v>0</v>
      </c>
      <c r="AO32" s="29"/>
      <c r="AP32" s="28">
        <f>IFERROR(L32/AA32,"N.A.")</f>
        <v>5267.638912254617</v>
      </c>
      <c r="AQ32" s="29"/>
      <c r="AR32" s="17">
        <f>IFERROR(N32/AC32, "N.A.")</f>
        <v>5267.6389122546152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18999928</v>
      </c>
      <c r="C39" s="2"/>
      <c r="D39" s="2">
        <v>2809050</v>
      </c>
      <c r="E39" s="2"/>
      <c r="F39" s="2">
        <v>13642960</v>
      </c>
      <c r="G39" s="2"/>
      <c r="H39" s="2">
        <v>101805900.99999996</v>
      </c>
      <c r="I39" s="2"/>
      <c r="J39" s="2">
        <v>0</v>
      </c>
      <c r="K39" s="2"/>
      <c r="L39" s="1">
        <f t="shared" ref="L39:M42" si="26">B39+D39+F39+H39+J39</f>
        <v>137257838.99999994</v>
      </c>
      <c r="M39" s="13">
        <f t="shared" si="26"/>
        <v>0</v>
      </c>
      <c r="N39" s="14">
        <f>L39+M39</f>
        <v>137257838.99999994</v>
      </c>
      <c r="P39" s="3" t="s">
        <v>12</v>
      </c>
      <c r="Q39" s="2">
        <v>7830</v>
      </c>
      <c r="R39" s="2">
        <v>0</v>
      </c>
      <c r="S39" s="2">
        <v>661</v>
      </c>
      <c r="T39" s="2">
        <v>0</v>
      </c>
      <c r="U39" s="2">
        <v>4141</v>
      </c>
      <c r="V39" s="2">
        <v>0</v>
      </c>
      <c r="W39" s="2">
        <v>42821</v>
      </c>
      <c r="X39" s="2">
        <v>0</v>
      </c>
      <c r="Y39" s="2">
        <v>9771</v>
      </c>
      <c r="Z39" s="2">
        <v>0</v>
      </c>
      <c r="AA39" s="1">
        <f t="shared" ref="AA39:AB42" si="27">Q39+S39+U39+W39+Y39</f>
        <v>65224</v>
      </c>
      <c r="AB39" s="13">
        <f t="shared" si="27"/>
        <v>0</v>
      </c>
      <c r="AC39" s="14">
        <f>AA39+AB39</f>
        <v>65224</v>
      </c>
      <c r="AE39" s="3" t="s">
        <v>12</v>
      </c>
      <c r="AF39" s="2">
        <f t="shared" ref="AF39:AR42" si="28">IFERROR(B39/Q39, "N.A.")</f>
        <v>2426.555300127714</v>
      </c>
      <c r="AG39" s="2" t="str">
        <f t="shared" si="28"/>
        <v>N.A.</v>
      </c>
      <c r="AH39" s="2">
        <f t="shared" si="28"/>
        <v>4249.6974281391831</v>
      </c>
      <c r="AI39" s="2" t="str">
        <f t="shared" si="28"/>
        <v>N.A.</v>
      </c>
      <c r="AJ39" s="2">
        <f t="shared" si="28"/>
        <v>3294.6051678338567</v>
      </c>
      <c r="AK39" s="2" t="str">
        <f t="shared" si="28"/>
        <v>N.A.</v>
      </c>
      <c r="AL39" s="2">
        <f t="shared" si="28"/>
        <v>2377.4760281170443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2104.4069514289208</v>
      </c>
      <c r="AQ39" s="16" t="str">
        <f t="shared" si="28"/>
        <v>N.A.</v>
      </c>
      <c r="AR39" s="14">
        <f t="shared" si="28"/>
        <v>2104.4069514289208</v>
      </c>
    </row>
    <row r="40" spans="1:44" ht="15" customHeight="1" thickBot="1" x14ac:dyDescent="0.3">
      <c r="A40" s="3" t="s">
        <v>13</v>
      </c>
      <c r="B40" s="2">
        <v>66733303.000000007</v>
      </c>
      <c r="C40" s="2">
        <v>5329250.0000000009</v>
      </c>
      <c r="D40" s="2">
        <v>303144</v>
      </c>
      <c r="E40" s="2"/>
      <c r="F40" s="2"/>
      <c r="G40" s="2"/>
      <c r="H40" s="2"/>
      <c r="I40" s="2"/>
      <c r="J40" s="2"/>
      <c r="K40" s="2"/>
      <c r="L40" s="1">
        <f t="shared" si="26"/>
        <v>67036447.000000007</v>
      </c>
      <c r="M40" s="13">
        <f t="shared" si="26"/>
        <v>5329250.0000000009</v>
      </c>
      <c r="N40" s="14">
        <f>L40+M40</f>
        <v>72365697.000000015</v>
      </c>
      <c r="P40" s="3" t="s">
        <v>13</v>
      </c>
      <c r="Q40" s="2">
        <v>24103</v>
      </c>
      <c r="R40" s="2">
        <v>1426</v>
      </c>
      <c r="S40" s="2">
        <v>720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24823</v>
      </c>
      <c r="AB40" s="13">
        <f t="shared" si="27"/>
        <v>1426</v>
      </c>
      <c r="AC40" s="14">
        <f>AA40+AB40</f>
        <v>26249</v>
      </c>
      <c r="AE40" s="3" t="s">
        <v>13</v>
      </c>
      <c r="AF40" s="2">
        <f t="shared" si="28"/>
        <v>2768.6720740156829</v>
      </c>
      <c r="AG40" s="2">
        <f t="shared" si="28"/>
        <v>3737.2019635343627</v>
      </c>
      <c r="AH40" s="2">
        <f t="shared" si="28"/>
        <v>421.03333333333336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2700.5779720420583</v>
      </c>
      <c r="AQ40" s="16">
        <f t="shared" si="28"/>
        <v>3737.2019635343627</v>
      </c>
      <c r="AR40" s="14">
        <f t="shared" si="28"/>
        <v>2756.8934816564447</v>
      </c>
    </row>
    <row r="41" spans="1:44" ht="15" customHeight="1" thickBot="1" x14ac:dyDescent="0.3">
      <c r="A41" s="3" t="s">
        <v>14</v>
      </c>
      <c r="B41" s="2">
        <v>119332205.99999997</v>
      </c>
      <c r="C41" s="2">
        <v>602479339.99999976</v>
      </c>
      <c r="D41" s="2">
        <v>45503522</v>
      </c>
      <c r="E41" s="2">
        <v>6602999.9999999981</v>
      </c>
      <c r="F41" s="2"/>
      <c r="G41" s="2">
        <v>68271619.999999985</v>
      </c>
      <c r="H41" s="2"/>
      <c r="I41" s="2">
        <v>19507520.000000004</v>
      </c>
      <c r="J41" s="2">
        <v>0</v>
      </c>
      <c r="K41" s="2"/>
      <c r="L41" s="1">
        <f t="shared" si="26"/>
        <v>164835727.99999997</v>
      </c>
      <c r="M41" s="13">
        <f t="shared" si="26"/>
        <v>696861479.99999976</v>
      </c>
      <c r="N41" s="14">
        <f>L41+M41</f>
        <v>861697207.99999976</v>
      </c>
      <c r="P41" s="3" t="s">
        <v>14</v>
      </c>
      <c r="Q41" s="2">
        <v>29826</v>
      </c>
      <c r="R41" s="2">
        <v>103799</v>
      </c>
      <c r="S41" s="2">
        <v>5353</v>
      </c>
      <c r="T41" s="2">
        <v>1512</v>
      </c>
      <c r="U41" s="2">
        <v>0</v>
      </c>
      <c r="V41" s="2">
        <v>7632</v>
      </c>
      <c r="W41" s="2">
        <v>0</v>
      </c>
      <c r="X41" s="2">
        <v>3794</v>
      </c>
      <c r="Y41" s="2">
        <v>11326</v>
      </c>
      <c r="Z41" s="2">
        <v>0</v>
      </c>
      <c r="AA41" s="1">
        <f t="shared" si="27"/>
        <v>46505</v>
      </c>
      <c r="AB41" s="13">
        <f t="shared" si="27"/>
        <v>116737</v>
      </c>
      <c r="AC41" s="14">
        <f>AA41+AB41</f>
        <v>163242</v>
      </c>
      <c r="AE41" s="3" t="s">
        <v>14</v>
      </c>
      <c r="AF41" s="2">
        <f t="shared" si="28"/>
        <v>4000.9456849728413</v>
      </c>
      <c r="AG41" s="2">
        <f t="shared" si="28"/>
        <v>5804.2884806211987</v>
      </c>
      <c r="AH41" s="2">
        <f t="shared" si="28"/>
        <v>8500.5645432467772</v>
      </c>
      <c r="AI41" s="2">
        <f t="shared" si="28"/>
        <v>4367.0634920634911</v>
      </c>
      <c r="AJ41" s="2" t="str">
        <f t="shared" si="28"/>
        <v>N.A.</v>
      </c>
      <c r="AK41" s="2">
        <f t="shared" si="28"/>
        <v>8945.442872117399</v>
      </c>
      <c r="AL41" s="2" t="str">
        <f t="shared" si="28"/>
        <v>N.A.</v>
      </c>
      <c r="AM41" s="2">
        <f t="shared" si="28"/>
        <v>5141.676331049026</v>
      </c>
      <c r="AN41" s="2">
        <f t="shared" si="28"/>
        <v>0</v>
      </c>
      <c r="AO41" s="2" t="str">
        <f t="shared" si="28"/>
        <v>N.A.</v>
      </c>
      <c r="AP41" s="15">
        <f t="shared" si="28"/>
        <v>3544.4732394366192</v>
      </c>
      <c r="AQ41" s="16">
        <f t="shared" si="28"/>
        <v>5969.4996445000279</v>
      </c>
      <c r="AR41" s="14">
        <f t="shared" si="28"/>
        <v>5278.648926134204</v>
      </c>
    </row>
    <row r="42" spans="1:44" ht="15" customHeight="1" thickBot="1" x14ac:dyDescent="0.3">
      <c r="A42" s="3" t="s">
        <v>15</v>
      </c>
      <c r="B42" s="2">
        <v>116100</v>
      </c>
      <c r="C42" s="2">
        <v>158928</v>
      </c>
      <c r="D42" s="2"/>
      <c r="E42" s="2"/>
      <c r="F42" s="2"/>
      <c r="G42" s="2">
        <v>401750</v>
      </c>
      <c r="H42" s="2">
        <v>82499.999999999985</v>
      </c>
      <c r="I42" s="2"/>
      <c r="J42" s="2">
        <v>0</v>
      </c>
      <c r="K42" s="2"/>
      <c r="L42" s="1">
        <f t="shared" si="26"/>
        <v>198600</v>
      </c>
      <c r="M42" s="13">
        <f t="shared" si="26"/>
        <v>560678</v>
      </c>
      <c r="N42" s="14">
        <f>L42+M42</f>
        <v>759278</v>
      </c>
      <c r="P42" s="3" t="s">
        <v>15</v>
      </c>
      <c r="Q42" s="2">
        <v>90</v>
      </c>
      <c r="R42" s="2">
        <v>56</v>
      </c>
      <c r="S42" s="2">
        <v>0</v>
      </c>
      <c r="T42" s="2">
        <v>0</v>
      </c>
      <c r="U42" s="2">
        <v>0</v>
      </c>
      <c r="V42" s="2">
        <v>169</v>
      </c>
      <c r="W42" s="2">
        <v>443</v>
      </c>
      <c r="X42" s="2">
        <v>0</v>
      </c>
      <c r="Y42" s="2">
        <v>903</v>
      </c>
      <c r="Z42" s="2">
        <v>0</v>
      </c>
      <c r="AA42" s="1">
        <f t="shared" si="27"/>
        <v>1436</v>
      </c>
      <c r="AB42" s="13">
        <f t="shared" si="27"/>
        <v>225</v>
      </c>
      <c r="AC42" s="14">
        <f>AA42+AB42</f>
        <v>1661</v>
      </c>
      <c r="AE42" s="3" t="s">
        <v>15</v>
      </c>
      <c r="AF42" s="2">
        <f t="shared" si="28"/>
        <v>1290</v>
      </c>
      <c r="AG42" s="2">
        <f t="shared" si="28"/>
        <v>2838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>
        <f t="shared" si="28"/>
        <v>2377.2189349112427</v>
      </c>
      <c r="AL42" s="2">
        <f t="shared" si="28"/>
        <v>186.23024830699771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138.30083565459611</v>
      </c>
      <c r="AQ42" s="16">
        <f t="shared" si="28"/>
        <v>2491.902222222222</v>
      </c>
      <c r="AR42" s="14">
        <f t="shared" si="28"/>
        <v>457.12101143889225</v>
      </c>
    </row>
    <row r="43" spans="1:44" ht="15" customHeight="1" thickBot="1" x14ac:dyDescent="0.3">
      <c r="A43" s="4" t="s">
        <v>16</v>
      </c>
      <c r="B43" s="2">
        <f t="shared" ref="B43:K43" si="29">SUM(B39:B42)</f>
        <v>205181536.99999997</v>
      </c>
      <c r="C43" s="2">
        <f t="shared" si="29"/>
        <v>607967517.99999976</v>
      </c>
      <c r="D43" s="2">
        <f t="shared" si="29"/>
        <v>48615716</v>
      </c>
      <c r="E43" s="2">
        <f t="shared" si="29"/>
        <v>6602999.9999999981</v>
      </c>
      <c r="F43" s="2">
        <f t="shared" si="29"/>
        <v>13642960</v>
      </c>
      <c r="G43" s="2">
        <f t="shared" si="29"/>
        <v>68673369.999999985</v>
      </c>
      <c r="H43" s="2">
        <f t="shared" si="29"/>
        <v>101888400.99999996</v>
      </c>
      <c r="I43" s="2">
        <f t="shared" si="29"/>
        <v>19507520.000000004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369328613.99999994</v>
      </c>
      <c r="M43" s="13">
        <f t="shared" ref="M43" si="31">C43+E43+G43+I43+K43</f>
        <v>702751407.99999976</v>
      </c>
      <c r="N43" s="18">
        <f>L43+M43</f>
        <v>1072080021.9999998</v>
      </c>
      <c r="P43" s="4" t="s">
        <v>16</v>
      </c>
      <c r="Q43" s="2">
        <f t="shared" ref="Q43:Z43" si="32">SUM(Q39:Q42)</f>
        <v>61849</v>
      </c>
      <c r="R43" s="2">
        <f t="shared" si="32"/>
        <v>105281</v>
      </c>
      <c r="S43" s="2">
        <f t="shared" si="32"/>
        <v>6734</v>
      </c>
      <c r="T43" s="2">
        <f t="shared" si="32"/>
        <v>1512</v>
      </c>
      <c r="U43" s="2">
        <f t="shared" si="32"/>
        <v>4141</v>
      </c>
      <c r="V43" s="2">
        <f t="shared" si="32"/>
        <v>7801</v>
      </c>
      <c r="W43" s="2">
        <f t="shared" si="32"/>
        <v>43264</v>
      </c>
      <c r="X43" s="2">
        <f t="shared" si="32"/>
        <v>3794</v>
      </c>
      <c r="Y43" s="2">
        <f t="shared" si="32"/>
        <v>22000</v>
      </c>
      <c r="Z43" s="2">
        <f t="shared" si="32"/>
        <v>0</v>
      </c>
      <c r="AA43" s="1">
        <f t="shared" ref="AA43" si="33">Q43+S43+U43+W43+Y43</f>
        <v>137988</v>
      </c>
      <c r="AB43" s="13">
        <f t="shared" ref="AB43" si="34">R43+T43+V43+X43+Z43</f>
        <v>118388</v>
      </c>
      <c r="AC43" s="18">
        <f>AA43+AB43</f>
        <v>256376</v>
      </c>
      <c r="AE43" s="4" t="s">
        <v>16</v>
      </c>
      <c r="AF43" s="2">
        <f t="shared" ref="AF43:AO43" si="35">IFERROR(B43/Q43, "N.A.")</f>
        <v>3317.4592475221907</v>
      </c>
      <c r="AG43" s="2">
        <f t="shared" si="35"/>
        <v>5774.712607213075</v>
      </c>
      <c r="AH43" s="2">
        <f t="shared" si="35"/>
        <v>7219.4410454410454</v>
      </c>
      <c r="AI43" s="2">
        <f t="shared" si="35"/>
        <v>4367.0634920634911</v>
      </c>
      <c r="AJ43" s="2">
        <f t="shared" si="35"/>
        <v>3294.6051678338567</v>
      </c>
      <c r="AK43" s="2">
        <f t="shared" si="35"/>
        <v>8803.1495962056124</v>
      </c>
      <c r="AL43" s="2">
        <f t="shared" si="35"/>
        <v>2355.0388544748512</v>
      </c>
      <c r="AM43" s="2">
        <f t="shared" si="35"/>
        <v>5141.676331049026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2676.5270458300715</v>
      </c>
      <c r="AQ43" s="16">
        <f t="shared" ref="AQ43" si="37">IFERROR(M43/AB43, "N.A.")</f>
        <v>5936.0020272324882</v>
      </c>
      <c r="AR43" s="14">
        <f t="shared" ref="AR43" si="38">IFERROR(N43/AC43, "N.A.")</f>
        <v>4181.6707570131357</v>
      </c>
    </row>
    <row r="44" spans="1:44" ht="15" customHeight="1" thickBot="1" x14ac:dyDescent="0.3">
      <c r="A44" s="5" t="s">
        <v>0</v>
      </c>
      <c r="B44" s="48">
        <f>B43+C43</f>
        <v>813149054.99999976</v>
      </c>
      <c r="C44" s="49"/>
      <c r="D44" s="48">
        <f>D43+E43</f>
        <v>55218716</v>
      </c>
      <c r="E44" s="49"/>
      <c r="F44" s="48">
        <f>F43+G43</f>
        <v>82316329.999999985</v>
      </c>
      <c r="G44" s="49"/>
      <c r="H44" s="48">
        <f>H43+I43</f>
        <v>121395920.99999996</v>
      </c>
      <c r="I44" s="49"/>
      <c r="J44" s="48">
        <f>J43+K43</f>
        <v>0</v>
      </c>
      <c r="K44" s="49"/>
      <c r="L44" s="48">
        <f>L43+M43</f>
        <v>1072080021.9999998</v>
      </c>
      <c r="M44" s="50"/>
      <c r="N44" s="19">
        <f>B44+D44+F44+H44+J44</f>
        <v>1072080021.9999998</v>
      </c>
      <c r="P44" s="5" t="s">
        <v>0</v>
      </c>
      <c r="Q44" s="48">
        <f>Q43+R43</f>
        <v>167130</v>
      </c>
      <c r="R44" s="49"/>
      <c r="S44" s="48">
        <f>S43+T43</f>
        <v>8246</v>
      </c>
      <c r="T44" s="49"/>
      <c r="U44" s="48">
        <f>U43+V43</f>
        <v>11942</v>
      </c>
      <c r="V44" s="49"/>
      <c r="W44" s="48">
        <f>W43+X43</f>
        <v>47058</v>
      </c>
      <c r="X44" s="49"/>
      <c r="Y44" s="48">
        <f>Y43+Z43</f>
        <v>22000</v>
      </c>
      <c r="Z44" s="49"/>
      <c r="AA44" s="48">
        <f>AA43+AB43</f>
        <v>256376</v>
      </c>
      <c r="AB44" s="50"/>
      <c r="AC44" s="19">
        <f>Q44+S44+U44+W44+Y44</f>
        <v>256376</v>
      </c>
      <c r="AE44" s="5" t="s">
        <v>0</v>
      </c>
      <c r="AF44" s="28">
        <f>IFERROR(B44/Q44,"N.A.")</f>
        <v>4865.3686052773273</v>
      </c>
      <c r="AG44" s="29"/>
      <c r="AH44" s="28">
        <f>IFERROR(D44/S44,"N.A.")</f>
        <v>6696.4244482173171</v>
      </c>
      <c r="AI44" s="29"/>
      <c r="AJ44" s="28">
        <f>IFERROR(F44/U44,"N.A.")</f>
        <v>6893.0103835203472</v>
      </c>
      <c r="AK44" s="29"/>
      <c r="AL44" s="28">
        <f>IFERROR(H44/W44,"N.A.")</f>
        <v>2579.7084661481567</v>
      </c>
      <c r="AM44" s="29"/>
      <c r="AN44" s="28">
        <f>IFERROR(J44/Y44,"N.A.")</f>
        <v>0</v>
      </c>
      <c r="AO44" s="29"/>
      <c r="AP44" s="28">
        <f>IFERROR(L44/AA44,"N.A.")</f>
        <v>4181.6707570131357</v>
      </c>
      <c r="AQ44" s="29"/>
      <c r="AR44" s="17">
        <f>IFERROR(N44/AC44, "N.A.")</f>
        <v>4181.6707570131357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4528810</v>
      </c>
      <c r="C15" s="2"/>
      <c r="D15" s="2">
        <v>1740450</v>
      </c>
      <c r="E15" s="2"/>
      <c r="F15" s="2">
        <v>4317200</v>
      </c>
      <c r="G15" s="2"/>
      <c r="H15" s="2">
        <v>7789181.0000000009</v>
      </c>
      <c r="I15" s="2"/>
      <c r="J15" s="2">
        <v>0</v>
      </c>
      <c r="K15" s="2"/>
      <c r="L15" s="1">
        <f t="shared" ref="L15:M18" si="0">B15+D15+F15+H15+J15</f>
        <v>18375641</v>
      </c>
      <c r="M15" s="13">
        <f t="shared" si="0"/>
        <v>0</v>
      </c>
      <c r="N15" s="14">
        <f>L15+M15</f>
        <v>18375641</v>
      </c>
      <c r="P15" s="3" t="s">
        <v>12</v>
      </c>
      <c r="Q15" s="2">
        <v>1443</v>
      </c>
      <c r="R15" s="2">
        <v>0</v>
      </c>
      <c r="S15" s="2">
        <v>492</v>
      </c>
      <c r="T15" s="2">
        <v>0</v>
      </c>
      <c r="U15" s="2">
        <v>670</v>
      </c>
      <c r="V15" s="2">
        <v>0</v>
      </c>
      <c r="W15" s="2">
        <v>4537</v>
      </c>
      <c r="X15" s="2">
        <v>0</v>
      </c>
      <c r="Y15" s="2">
        <v>1459</v>
      </c>
      <c r="Z15" s="2">
        <v>0</v>
      </c>
      <c r="AA15" s="1">
        <f t="shared" ref="AA15:AB18" si="1">Q15+S15+U15+W15+Y15</f>
        <v>8601</v>
      </c>
      <c r="AB15" s="13">
        <f t="shared" si="1"/>
        <v>0</v>
      </c>
      <c r="AC15" s="14">
        <f>AA15+AB15</f>
        <v>8601</v>
      </c>
      <c r="AE15" s="3" t="s">
        <v>12</v>
      </c>
      <c r="AF15" s="2">
        <f t="shared" ref="AF15:AR18" si="2">IFERROR(B15/Q15, "N.A.")</f>
        <v>3138.4684684684685</v>
      </c>
      <c r="AG15" s="2" t="str">
        <f t="shared" si="2"/>
        <v>N.A.</v>
      </c>
      <c r="AH15" s="2">
        <f t="shared" si="2"/>
        <v>3537.5</v>
      </c>
      <c r="AI15" s="2" t="str">
        <f t="shared" si="2"/>
        <v>N.A.</v>
      </c>
      <c r="AJ15" s="2">
        <f t="shared" si="2"/>
        <v>6443.5820895522384</v>
      </c>
      <c r="AK15" s="2" t="str">
        <f t="shared" si="2"/>
        <v>N.A.</v>
      </c>
      <c r="AL15" s="2">
        <f t="shared" si="2"/>
        <v>1716.8130923517745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2136.4540169747702</v>
      </c>
      <c r="AQ15" s="16" t="str">
        <f t="shared" si="2"/>
        <v>N.A.</v>
      </c>
      <c r="AR15" s="14">
        <f t="shared" si="2"/>
        <v>2136.4540169747702</v>
      </c>
    </row>
    <row r="16" spans="1:44" ht="15" customHeight="1" thickBot="1" x14ac:dyDescent="0.3">
      <c r="A16" s="3" t="s">
        <v>13</v>
      </c>
      <c r="B16" s="2">
        <v>1504921</v>
      </c>
      <c r="C16" s="2"/>
      <c r="D16" s="2">
        <v>62436</v>
      </c>
      <c r="E16" s="2"/>
      <c r="F16" s="2"/>
      <c r="G16" s="2"/>
      <c r="H16" s="2"/>
      <c r="I16" s="2"/>
      <c r="J16" s="2"/>
      <c r="K16" s="2"/>
      <c r="L16" s="1">
        <f t="shared" si="0"/>
        <v>1567357</v>
      </c>
      <c r="M16" s="13">
        <f t="shared" si="0"/>
        <v>0</v>
      </c>
      <c r="N16" s="14">
        <f>L16+M16</f>
        <v>1567357</v>
      </c>
      <c r="P16" s="3" t="s">
        <v>13</v>
      </c>
      <c r="Q16" s="2">
        <v>1141</v>
      </c>
      <c r="R16" s="2">
        <v>0</v>
      </c>
      <c r="S16" s="2">
        <v>242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1383</v>
      </c>
      <c r="AB16" s="13">
        <f t="shared" si="1"/>
        <v>0</v>
      </c>
      <c r="AC16" s="14">
        <f>AA16+AB16</f>
        <v>1383</v>
      </c>
      <c r="AE16" s="3" t="s">
        <v>13</v>
      </c>
      <c r="AF16" s="2">
        <f t="shared" si="2"/>
        <v>1318.9491673970201</v>
      </c>
      <c r="AG16" s="2" t="str">
        <f t="shared" si="2"/>
        <v>N.A.</v>
      </c>
      <c r="AH16" s="2">
        <f t="shared" si="2"/>
        <v>258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1133.3022415039768</v>
      </c>
      <c r="AQ16" s="16" t="str">
        <f t="shared" si="2"/>
        <v>N.A.</v>
      </c>
      <c r="AR16" s="14">
        <f t="shared" si="2"/>
        <v>1133.3022415039768</v>
      </c>
    </row>
    <row r="17" spans="1:44" ht="15" customHeight="1" thickBot="1" x14ac:dyDescent="0.3">
      <c r="A17" s="3" t="s">
        <v>14</v>
      </c>
      <c r="B17" s="2">
        <v>19829562</v>
      </c>
      <c r="C17" s="2">
        <v>65732790.000000007</v>
      </c>
      <c r="D17" s="2">
        <v>2879214.0000000005</v>
      </c>
      <c r="E17" s="2">
        <v>1004400</v>
      </c>
      <c r="F17" s="2"/>
      <c r="G17" s="2">
        <v>7947000.0000000009</v>
      </c>
      <c r="H17" s="2"/>
      <c r="I17" s="2">
        <v>2082590</v>
      </c>
      <c r="J17" s="2">
        <v>0</v>
      </c>
      <c r="K17" s="2"/>
      <c r="L17" s="1">
        <f t="shared" si="0"/>
        <v>22708776</v>
      </c>
      <c r="M17" s="13">
        <f t="shared" si="0"/>
        <v>76766780.000000015</v>
      </c>
      <c r="N17" s="14">
        <f>L17+M17</f>
        <v>99475556.000000015</v>
      </c>
      <c r="P17" s="3" t="s">
        <v>14</v>
      </c>
      <c r="Q17" s="2">
        <v>6287</v>
      </c>
      <c r="R17" s="2">
        <v>11528</v>
      </c>
      <c r="S17" s="2">
        <v>927</v>
      </c>
      <c r="T17" s="2">
        <v>108</v>
      </c>
      <c r="U17" s="2">
        <v>0</v>
      </c>
      <c r="V17" s="2">
        <v>543</v>
      </c>
      <c r="W17" s="2">
        <v>0</v>
      </c>
      <c r="X17" s="2">
        <v>1191</v>
      </c>
      <c r="Y17" s="2">
        <v>681</v>
      </c>
      <c r="Z17" s="2">
        <v>0</v>
      </c>
      <c r="AA17" s="1">
        <f t="shared" si="1"/>
        <v>7895</v>
      </c>
      <c r="AB17" s="13">
        <f t="shared" si="1"/>
        <v>13370</v>
      </c>
      <c r="AC17" s="14">
        <f>AA17+AB17</f>
        <v>21265</v>
      </c>
      <c r="AE17" s="3" t="s">
        <v>14</v>
      </c>
      <c r="AF17" s="2">
        <f t="shared" si="2"/>
        <v>3154.0578972482899</v>
      </c>
      <c r="AG17" s="2">
        <f t="shared" si="2"/>
        <v>5702.0116238723112</v>
      </c>
      <c r="AH17" s="2">
        <f t="shared" si="2"/>
        <v>3105.9482200647253</v>
      </c>
      <c r="AI17" s="2">
        <f t="shared" si="2"/>
        <v>9300</v>
      </c>
      <c r="AJ17" s="2" t="str">
        <f t="shared" si="2"/>
        <v>N.A.</v>
      </c>
      <c r="AK17" s="2">
        <f t="shared" si="2"/>
        <v>14635.3591160221</v>
      </c>
      <c r="AL17" s="2" t="str">
        <f t="shared" si="2"/>
        <v>N.A.</v>
      </c>
      <c r="AM17" s="2">
        <f t="shared" si="2"/>
        <v>1748.606213266163</v>
      </c>
      <c r="AN17" s="2">
        <f t="shared" si="2"/>
        <v>0</v>
      </c>
      <c r="AO17" s="2" t="str">
        <f t="shared" si="2"/>
        <v>N.A.</v>
      </c>
      <c r="AP17" s="15">
        <f t="shared" si="2"/>
        <v>2876.3490816972767</v>
      </c>
      <c r="AQ17" s="16">
        <f t="shared" si="2"/>
        <v>5741.7187733732244</v>
      </c>
      <c r="AR17" s="14">
        <f t="shared" si="2"/>
        <v>4677.9005878203625</v>
      </c>
    </row>
    <row r="18" spans="1:44" ht="15" customHeight="1" thickBot="1" x14ac:dyDescent="0.3">
      <c r="A18" s="3" t="s">
        <v>15</v>
      </c>
      <c r="B18" s="2">
        <v>778816</v>
      </c>
      <c r="C18" s="2">
        <v>158928</v>
      </c>
      <c r="D18" s="2">
        <v>156864</v>
      </c>
      <c r="E18" s="2"/>
      <c r="F18" s="2"/>
      <c r="G18" s="2">
        <v>609805</v>
      </c>
      <c r="H18" s="2">
        <v>1051792</v>
      </c>
      <c r="I18" s="2"/>
      <c r="J18" s="2">
        <v>0</v>
      </c>
      <c r="K18" s="2"/>
      <c r="L18" s="1">
        <f t="shared" si="0"/>
        <v>1987472</v>
      </c>
      <c r="M18" s="13">
        <f t="shared" si="0"/>
        <v>768733</v>
      </c>
      <c r="N18" s="14">
        <f>L18+M18</f>
        <v>2756205</v>
      </c>
      <c r="P18" s="3" t="s">
        <v>15</v>
      </c>
      <c r="Q18" s="2">
        <v>240</v>
      </c>
      <c r="R18" s="2">
        <v>56</v>
      </c>
      <c r="S18" s="2">
        <v>76</v>
      </c>
      <c r="T18" s="2">
        <v>0</v>
      </c>
      <c r="U18" s="2">
        <v>0</v>
      </c>
      <c r="V18" s="2">
        <v>161</v>
      </c>
      <c r="W18" s="2">
        <v>4947</v>
      </c>
      <c r="X18" s="2">
        <v>0</v>
      </c>
      <c r="Y18" s="2">
        <v>1403</v>
      </c>
      <c r="Z18" s="2">
        <v>0</v>
      </c>
      <c r="AA18" s="1">
        <f t="shared" si="1"/>
        <v>6666</v>
      </c>
      <c r="AB18" s="13">
        <f t="shared" si="1"/>
        <v>217</v>
      </c>
      <c r="AC18" s="18">
        <f>AA18+AB18</f>
        <v>6883</v>
      </c>
      <c r="AE18" s="3" t="s">
        <v>15</v>
      </c>
      <c r="AF18" s="2">
        <f t="shared" si="2"/>
        <v>3245.0666666666666</v>
      </c>
      <c r="AG18" s="2">
        <f t="shared" si="2"/>
        <v>2838</v>
      </c>
      <c r="AH18" s="2">
        <f t="shared" si="2"/>
        <v>2064</v>
      </c>
      <c r="AI18" s="2" t="str">
        <f t="shared" si="2"/>
        <v>N.A.</v>
      </c>
      <c r="AJ18" s="2" t="str">
        <f t="shared" si="2"/>
        <v>N.A.</v>
      </c>
      <c r="AK18" s="2">
        <f t="shared" si="2"/>
        <v>3787.608695652174</v>
      </c>
      <c r="AL18" s="2">
        <f t="shared" si="2"/>
        <v>212.61208813422277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298.15061506150613</v>
      </c>
      <c r="AQ18" s="16">
        <f t="shared" si="2"/>
        <v>3542.5483870967741</v>
      </c>
      <c r="AR18" s="14">
        <f t="shared" si="2"/>
        <v>400.43658288536977</v>
      </c>
    </row>
    <row r="19" spans="1:44" ht="15" customHeight="1" thickBot="1" x14ac:dyDescent="0.3">
      <c r="A19" s="4" t="s">
        <v>16</v>
      </c>
      <c r="B19" s="2">
        <f t="shared" ref="B19:K19" si="3">SUM(B15:B18)</f>
        <v>26642109</v>
      </c>
      <c r="C19" s="2">
        <f t="shared" si="3"/>
        <v>65891718.000000007</v>
      </c>
      <c r="D19" s="2">
        <f t="shared" si="3"/>
        <v>4838964</v>
      </c>
      <c r="E19" s="2">
        <f t="shared" si="3"/>
        <v>1004400</v>
      </c>
      <c r="F19" s="2">
        <f t="shared" si="3"/>
        <v>4317200</v>
      </c>
      <c r="G19" s="2">
        <f t="shared" si="3"/>
        <v>8556805</v>
      </c>
      <c r="H19" s="2">
        <f t="shared" si="3"/>
        <v>8840973</v>
      </c>
      <c r="I19" s="2">
        <f t="shared" si="3"/>
        <v>2082590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44639246</v>
      </c>
      <c r="M19" s="13">
        <f t="shared" ref="M19" si="5">C19+E19+G19+I19+K19</f>
        <v>77535513</v>
      </c>
      <c r="N19" s="18">
        <f>L19+M19</f>
        <v>122174759</v>
      </c>
      <c r="P19" s="4" t="s">
        <v>16</v>
      </c>
      <c r="Q19" s="2">
        <f t="shared" ref="Q19:Z19" si="6">SUM(Q15:Q18)</f>
        <v>9111</v>
      </c>
      <c r="R19" s="2">
        <f t="shared" si="6"/>
        <v>11584</v>
      </c>
      <c r="S19" s="2">
        <f t="shared" si="6"/>
        <v>1737</v>
      </c>
      <c r="T19" s="2">
        <f t="shared" si="6"/>
        <v>108</v>
      </c>
      <c r="U19" s="2">
        <f t="shared" si="6"/>
        <v>670</v>
      </c>
      <c r="V19" s="2">
        <f t="shared" si="6"/>
        <v>704</v>
      </c>
      <c r="W19" s="2">
        <f t="shared" si="6"/>
        <v>9484</v>
      </c>
      <c r="X19" s="2">
        <f t="shared" si="6"/>
        <v>1191</v>
      </c>
      <c r="Y19" s="2">
        <f t="shared" si="6"/>
        <v>3543</v>
      </c>
      <c r="Z19" s="2">
        <f t="shared" si="6"/>
        <v>0</v>
      </c>
      <c r="AA19" s="1">
        <f t="shared" ref="AA19" si="7">Q19+S19+U19+W19+Y19</f>
        <v>24545</v>
      </c>
      <c r="AB19" s="13">
        <f t="shared" ref="AB19" si="8">R19+T19+V19+X19+Z19</f>
        <v>13587</v>
      </c>
      <c r="AC19" s="14">
        <f>AA19+AB19</f>
        <v>38132</v>
      </c>
      <c r="AE19" s="4" t="s">
        <v>16</v>
      </c>
      <c r="AF19" s="2">
        <f t="shared" ref="AF19:AO19" si="9">IFERROR(B19/Q19, "N.A.")</f>
        <v>2924.1695752387222</v>
      </c>
      <c r="AG19" s="2">
        <f t="shared" si="9"/>
        <v>5688.1662638121552</v>
      </c>
      <c r="AH19" s="2">
        <f t="shared" si="9"/>
        <v>2785.8169257340242</v>
      </c>
      <c r="AI19" s="2">
        <f t="shared" si="9"/>
        <v>9300</v>
      </c>
      <c r="AJ19" s="2">
        <f t="shared" si="9"/>
        <v>6443.5820895522384</v>
      </c>
      <c r="AK19" s="2">
        <f t="shared" si="9"/>
        <v>12154.552556818182</v>
      </c>
      <c r="AL19" s="2">
        <f t="shared" si="9"/>
        <v>932.19875579924087</v>
      </c>
      <c r="AM19" s="2">
        <f t="shared" si="9"/>
        <v>1748.606213266163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1818.6696272153188</v>
      </c>
      <c r="AQ19" s="16">
        <f t="shared" ref="AQ19" si="11">IFERROR(M19/AB19, "N.A.")</f>
        <v>5706.5954956944133</v>
      </c>
      <c r="AR19" s="14">
        <f t="shared" ref="AR19" si="12">IFERROR(N19/AC19, "N.A.")</f>
        <v>3203.995568026854</v>
      </c>
    </row>
    <row r="20" spans="1:44" ht="15" customHeight="1" thickBot="1" x14ac:dyDescent="0.3">
      <c r="A20" s="5" t="s">
        <v>0</v>
      </c>
      <c r="B20" s="48">
        <f>B19+C19</f>
        <v>92533827</v>
      </c>
      <c r="C20" s="49"/>
      <c r="D20" s="48">
        <f>D19+E19</f>
        <v>5843364</v>
      </c>
      <c r="E20" s="49"/>
      <c r="F20" s="48">
        <f>F19+G19</f>
        <v>12874005</v>
      </c>
      <c r="G20" s="49"/>
      <c r="H20" s="48">
        <f>H19+I19</f>
        <v>10923563</v>
      </c>
      <c r="I20" s="49"/>
      <c r="J20" s="48">
        <f>J19+K19</f>
        <v>0</v>
      </c>
      <c r="K20" s="49"/>
      <c r="L20" s="48">
        <f>L19+M19</f>
        <v>122174759</v>
      </c>
      <c r="M20" s="50"/>
      <c r="N20" s="19">
        <f>B20+D20+F20+H20+J20</f>
        <v>122174759</v>
      </c>
      <c r="P20" s="5" t="s">
        <v>0</v>
      </c>
      <c r="Q20" s="48">
        <f>Q19+R19</f>
        <v>20695</v>
      </c>
      <c r="R20" s="49"/>
      <c r="S20" s="48">
        <f>S19+T19</f>
        <v>1845</v>
      </c>
      <c r="T20" s="49"/>
      <c r="U20" s="48">
        <f>U19+V19</f>
        <v>1374</v>
      </c>
      <c r="V20" s="49"/>
      <c r="W20" s="48">
        <f>W19+X19</f>
        <v>10675</v>
      </c>
      <c r="X20" s="49"/>
      <c r="Y20" s="48">
        <f>Y19+Z19</f>
        <v>3543</v>
      </c>
      <c r="Z20" s="49"/>
      <c r="AA20" s="48">
        <f>AA19+AB19</f>
        <v>38132</v>
      </c>
      <c r="AB20" s="49"/>
      <c r="AC20" s="20">
        <f>Q20+S20+U20+W20+Y20</f>
        <v>38132</v>
      </c>
      <c r="AE20" s="5" t="s">
        <v>0</v>
      </c>
      <c r="AF20" s="28">
        <f>IFERROR(B20/Q20,"N.A.")</f>
        <v>4471.313215752597</v>
      </c>
      <c r="AG20" s="29"/>
      <c r="AH20" s="28">
        <f>IFERROR(D20/S20,"N.A.")</f>
        <v>3167.1349593495934</v>
      </c>
      <c r="AI20" s="29"/>
      <c r="AJ20" s="28">
        <f>IFERROR(F20/U20,"N.A.")</f>
        <v>9369.7270742358087</v>
      </c>
      <c r="AK20" s="29"/>
      <c r="AL20" s="28">
        <f>IFERROR(H20/W20,"N.A.")</f>
        <v>1023.2845901639345</v>
      </c>
      <c r="AM20" s="29"/>
      <c r="AN20" s="28">
        <f>IFERROR(J20/Y20,"N.A.")</f>
        <v>0</v>
      </c>
      <c r="AO20" s="29"/>
      <c r="AP20" s="28">
        <f>IFERROR(L20/AA20,"N.A.")</f>
        <v>3203.995568026854</v>
      </c>
      <c r="AQ20" s="29"/>
      <c r="AR20" s="17">
        <f>IFERROR(N20/AC20, "N.A.")</f>
        <v>3203.995568026854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4356921.9999999991</v>
      </c>
      <c r="C27" s="2"/>
      <c r="D27" s="2">
        <v>1740450</v>
      </c>
      <c r="E27" s="2"/>
      <c r="F27" s="2">
        <v>3465799.9999999995</v>
      </c>
      <c r="G27" s="2"/>
      <c r="H27" s="2">
        <v>2137986</v>
      </c>
      <c r="I27" s="2"/>
      <c r="J27" s="2">
        <v>0</v>
      </c>
      <c r="K27" s="2"/>
      <c r="L27" s="1">
        <f t="shared" ref="L27:M30" si="13">B27+D27+F27+H27+J27</f>
        <v>11701157.999999998</v>
      </c>
      <c r="M27" s="13">
        <f t="shared" si="13"/>
        <v>0</v>
      </c>
      <c r="N27" s="14">
        <f>L27+M27</f>
        <v>11701157.999999998</v>
      </c>
      <c r="P27" s="3" t="s">
        <v>12</v>
      </c>
      <c r="Q27" s="2">
        <v>1235</v>
      </c>
      <c r="R27" s="2">
        <v>0</v>
      </c>
      <c r="S27" s="2">
        <v>492</v>
      </c>
      <c r="T27" s="2">
        <v>0</v>
      </c>
      <c r="U27" s="2">
        <v>505</v>
      </c>
      <c r="V27" s="2">
        <v>0</v>
      </c>
      <c r="W27" s="2">
        <v>1245</v>
      </c>
      <c r="X27" s="2">
        <v>0</v>
      </c>
      <c r="Y27" s="2">
        <v>298</v>
      </c>
      <c r="Z27" s="2">
        <v>0</v>
      </c>
      <c r="AA27" s="1">
        <f t="shared" ref="AA27:AB30" si="14">Q27+S27+U27+W27+Y27</f>
        <v>3775</v>
      </c>
      <c r="AB27" s="13">
        <f t="shared" si="14"/>
        <v>0</v>
      </c>
      <c r="AC27" s="14">
        <f>AA27+AB27</f>
        <v>3775</v>
      </c>
      <c r="AE27" s="3" t="s">
        <v>12</v>
      </c>
      <c r="AF27" s="2">
        <f t="shared" ref="AF27:AR30" si="15">IFERROR(B27/Q27, "N.A.")</f>
        <v>3527.8720647773271</v>
      </c>
      <c r="AG27" s="2" t="str">
        <f t="shared" si="15"/>
        <v>N.A.</v>
      </c>
      <c r="AH27" s="2">
        <f t="shared" si="15"/>
        <v>3537.5</v>
      </c>
      <c r="AI27" s="2" t="str">
        <f t="shared" si="15"/>
        <v>N.A.</v>
      </c>
      <c r="AJ27" s="2">
        <f t="shared" si="15"/>
        <v>6862.9702970297021</v>
      </c>
      <c r="AK27" s="2" t="str">
        <f t="shared" si="15"/>
        <v>N.A.</v>
      </c>
      <c r="AL27" s="2">
        <f t="shared" si="15"/>
        <v>1717.2578313253011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3099.6445033112577</v>
      </c>
      <c r="AQ27" s="16" t="str">
        <f t="shared" si="15"/>
        <v>N.A.</v>
      </c>
      <c r="AR27" s="14">
        <f t="shared" si="15"/>
        <v>3099.6445033112577</v>
      </c>
    </row>
    <row r="28" spans="1:44" ht="15" customHeight="1" thickBot="1" x14ac:dyDescent="0.3">
      <c r="A28" s="3" t="s">
        <v>13</v>
      </c>
      <c r="B28" s="2">
        <v>442524.99999999994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442524.99999999994</v>
      </c>
      <c r="M28" s="13">
        <f t="shared" si="13"/>
        <v>0</v>
      </c>
      <c r="N28" s="14">
        <f>L28+M28</f>
        <v>442524.99999999994</v>
      </c>
      <c r="P28" s="3" t="s">
        <v>13</v>
      </c>
      <c r="Q28" s="2">
        <v>251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251</v>
      </c>
      <c r="AB28" s="13">
        <f t="shared" si="14"/>
        <v>0</v>
      </c>
      <c r="AC28" s="14">
        <f>AA28+AB28</f>
        <v>251</v>
      </c>
      <c r="AE28" s="3" t="s">
        <v>13</v>
      </c>
      <c r="AF28" s="2">
        <f t="shared" si="15"/>
        <v>1763.0478087649401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1763.0478087649401</v>
      </c>
      <c r="AQ28" s="16" t="str">
        <f t="shared" si="15"/>
        <v>N.A.</v>
      </c>
      <c r="AR28" s="14">
        <f t="shared" si="15"/>
        <v>1763.0478087649401</v>
      </c>
    </row>
    <row r="29" spans="1:44" ht="15" customHeight="1" thickBot="1" x14ac:dyDescent="0.3">
      <c r="A29" s="3" t="s">
        <v>14</v>
      </c>
      <c r="B29" s="2">
        <v>13397302.999999998</v>
      </c>
      <c r="C29" s="2">
        <v>34494239.999999993</v>
      </c>
      <c r="D29" s="2">
        <v>2879214.0000000005</v>
      </c>
      <c r="E29" s="2">
        <v>1004400</v>
      </c>
      <c r="F29" s="2"/>
      <c r="G29" s="2">
        <v>7947000.0000000009</v>
      </c>
      <c r="H29" s="2"/>
      <c r="I29" s="2">
        <v>576200</v>
      </c>
      <c r="J29" s="2">
        <v>0</v>
      </c>
      <c r="K29" s="2"/>
      <c r="L29" s="1">
        <f t="shared" si="13"/>
        <v>16276516.999999998</v>
      </c>
      <c r="M29" s="13">
        <f t="shared" si="13"/>
        <v>44021839.999999993</v>
      </c>
      <c r="N29" s="14">
        <f>L29+M29</f>
        <v>60298356.999999993</v>
      </c>
      <c r="P29" s="3" t="s">
        <v>14</v>
      </c>
      <c r="Q29" s="2">
        <v>3404</v>
      </c>
      <c r="R29" s="2">
        <v>6141</v>
      </c>
      <c r="S29" s="2">
        <v>927</v>
      </c>
      <c r="T29" s="2">
        <v>108</v>
      </c>
      <c r="U29" s="2">
        <v>0</v>
      </c>
      <c r="V29" s="2">
        <v>543</v>
      </c>
      <c r="W29" s="2">
        <v>0</v>
      </c>
      <c r="X29" s="2">
        <v>336</v>
      </c>
      <c r="Y29" s="2">
        <v>183</v>
      </c>
      <c r="Z29" s="2">
        <v>0</v>
      </c>
      <c r="AA29" s="1">
        <f t="shared" si="14"/>
        <v>4514</v>
      </c>
      <c r="AB29" s="13">
        <f t="shared" si="14"/>
        <v>7128</v>
      </c>
      <c r="AC29" s="14">
        <f>AA29+AB29</f>
        <v>11642</v>
      </c>
      <c r="AE29" s="3" t="s">
        <v>14</v>
      </c>
      <c r="AF29" s="2">
        <f t="shared" si="15"/>
        <v>3935.7529377203286</v>
      </c>
      <c r="AG29" s="2">
        <f t="shared" si="15"/>
        <v>5617.0395701025882</v>
      </c>
      <c r="AH29" s="2">
        <f t="shared" si="15"/>
        <v>3105.9482200647253</v>
      </c>
      <c r="AI29" s="2">
        <f t="shared" si="15"/>
        <v>9300</v>
      </c>
      <c r="AJ29" s="2" t="str">
        <f t="shared" si="15"/>
        <v>N.A.</v>
      </c>
      <c r="AK29" s="2">
        <f t="shared" si="15"/>
        <v>14635.3591160221</v>
      </c>
      <c r="AL29" s="2" t="str">
        <f t="shared" si="15"/>
        <v>N.A.</v>
      </c>
      <c r="AM29" s="2">
        <f t="shared" si="15"/>
        <v>1714.8809523809523</v>
      </c>
      <c r="AN29" s="2">
        <f t="shared" si="15"/>
        <v>0</v>
      </c>
      <c r="AO29" s="2" t="str">
        <f t="shared" si="15"/>
        <v>N.A.</v>
      </c>
      <c r="AP29" s="15">
        <f t="shared" si="15"/>
        <v>3605.7857775808593</v>
      </c>
      <c r="AQ29" s="16">
        <f t="shared" si="15"/>
        <v>6175.9034792368111</v>
      </c>
      <c r="AR29" s="14">
        <f t="shared" si="15"/>
        <v>5179.3812918742478</v>
      </c>
    </row>
    <row r="30" spans="1:44" ht="15" customHeight="1" thickBot="1" x14ac:dyDescent="0.3">
      <c r="A30" s="3" t="s">
        <v>15</v>
      </c>
      <c r="B30" s="2">
        <v>778816</v>
      </c>
      <c r="C30" s="2"/>
      <c r="D30" s="2">
        <v>156864</v>
      </c>
      <c r="E30" s="2"/>
      <c r="F30" s="2"/>
      <c r="G30" s="2">
        <v>609805</v>
      </c>
      <c r="H30" s="2">
        <v>969292.00000000012</v>
      </c>
      <c r="I30" s="2"/>
      <c r="J30" s="2">
        <v>0</v>
      </c>
      <c r="K30" s="2"/>
      <c r="L30" s="1">
        <f t="shared" si="13"/>
        <v>1904972</v>
      </c>
      <c r="M30" s="13">
        <f t="shared" si="13"/>
        <v>609805</v>
      </c>
      <c r="N30" s="14">
        <f>L30+M30</f>
        <v>2514777</v>
      </c>
      <c r="P30" s="3" t="s">
        <v>15</v>
      </c>
      <c r="Q30" s="2">
        <v>240</v>
      </c>
      <c r="R30" s="2">
        <v>0</v>
      </c>
      <c r="S30" s="2">
        <v>76</v>
      </c>
      <c r="T30" s="2">
        <v>0</v>
      </c>
      <c r="U30" s="2">
        <v>0</v>
      </c>
      <c r="V30" s="2">
        <v>161</v>
      </c>
      <c r="W30" s="2">
        <v>4782</v>
      </c>
      <c r="X30" s="2">
        <v>0</v>
      </c>
      <c r="Y30" s="2">
        <v>1233</v>
      </c>
      <c r="Z30" s="2">
        <v>0</v>
      </c>
      <c r="AA30" s="1">
        <f t="shared" si="14"/>
        <v>6331</v>
      </c>
      <c r="AB30" s="13">
        <f t="shared" si="14"/>
        <v>161</v>
      </c>
      <c r="AC30" s="18">
        <f>AA30+AB30</f>
        <v>6492</v>
      </c>
      <c r="AE30" s="3" t="s">
        <v>15</v>
      </c>
      <c r="AF30" s="2">
        <f t="shared" si="15"/>
        <v>3245.0666666666666</v>
      </c>
      <c r="AG30" s="2" t="str">
        <f t="shared" si="15"/>
        <v>N.A.</v>
      </c>
      <c r="AH30" s="2">
        <f t="shared" si="15"/>
        <v>2064</v>
      </c>
      <c r="AI30" s="2" t="str">
        <f t="shared" si="15"/>
        <v>N.A.</v>
      </c>
      <c r="AJ30" s="2" t="str">
        <f t="shared" si="15"/>
        <v>N.A.</v>
      </c>
      <c r="AK30" s="2">
        <f t="shared" si="15"/>
        <v>3787.608695652174</v>
      </c>
      <c r="AL30" s="2">
        <f t="shared" si="15"/>
        <v>202.69594312003349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300.89590901911231</v>
      </c>
      <c r="AQ30" s="16">
        <f t="shared" si="15"/>
        <v>3787.608695652174</v>
      </c>
      <c r="AR30" s="14">
        <f t="shared" si="15"/>
        <v>387.36552680221814</v>
      </c>
    </row>
    <row r="31" spans="1:44" ht="15" customHeight="1" thickBot="1" x14ac:dyDescent="0.3">
      <c r="A31" s="4" t="s">
        <v>16</v>
      </c>
      <c r="B31" s="2">
        <f t="shared" ref="B31:K31" si="16">SUM(B27:B30)</f>
        <v>18975565.999999996</v>
      </c>
      <c r="C31" s="2">
        <f t="shared" si="16"/>
        <v>34494239.999999993</v>
      </c>
      <c r="D31" s="2">
        <f t="shared" si="16"/>
        <v>4776528</v>
      </c>
      <c r="E31" s="2">
        <f t="shared" si="16"/>
        <v>1004400</v>
      </c>
      <c r="F31" s="2">
        <f t="shared" si="16"/>
        <v>3465799.9999999995</v>
      </c>
      <c r="G31" s="2">
        <f t="shared" si="16"/>
        <v>8556805</v>
      </c>
      <c r="H31" s="2">
        <f t="shared" si="16"/>
        <v>3107278</v>
      </c>
      <c r="I31" s="2">
        <f t="shared" si="16"/>
        <v>576200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30325171.999999996</v>
      </c>
      <c r="M31" s="13">
        <f t="shared" ref="M31" si="18">C31+E31+G31+I31+K31</f>
        <v>44631644.999999993</v>
      </c>
      <c r="N31" s="18">
        <f>L31+M31</f>
        <v>74956816.999999985</v>
      </c>
      <c r="P31" s="4" t="s">
        <v>16</v>
      </c>
      <c r="Q31" s="2">
        <f t="shared" ref="Q31:Z31" si="19">SUM(Q27:Q30)</f>
        <v>5130</v>
      </c>
      <c r="R31" s="2">
        <f t="shared" si="19"/>
        <v>6141</v>
      </c>
      <c r="S31" s="2">
        <f t="shared" si="19"/>
        <v>1495</v>
      </c>
      <c r="T31" s="2">
        <f t="shared" si="19"/>
        <v>108</v>
      </c>
      <c r="U31" s="2">
        <f t="shared" si="19"/>
        <v>505</v>
      </c>
      <c r="V31" s="2">
        <f t="shared" si="19"/>
        <v>704</v>
      </c>
      <c r="W31" s="2">
        <f t="shared" si="19"/>
        <v>6027</v>
      </c>
      <c r="X31" s="2">
        <f t="shared" si="19"/>
        <v>336</v>
      </c>
      <c r="Y31" s="2">
        <f t="shared" si="19"/>
        <v>1714</v>
      </c>
      <c r="Z31" s="2">
        <f t="shared" si="19"/>
        <v>0</v>
      </c>
      <c r="AA31" s="1">
        <f t="shared" ref="AA31" si="20">Q31+S31+U31+W31+Y31</f>
        <v>14871</v>
      </c>
      <c r="AB31" s="13">
        <f t="shared" ref="AB31" si="21">R31+T31+V31+X31+Z31</f>
        <v>7289</v>
      </c>
      <c r="AC31" s="14">
        <f>AA31+AB31</f>
        <v>22160</v>
      </c>
      <c r="AE31" s="4" t="s">
        <v>16</v>
      </c>
      <c r="AF31" s="2">
        <f t="shared" ref="AF31:AO31" si="22">IFERROR(B31/Q31, "N.A.")</f>
        <v>3698.9407407407402</v>
      </c>
      <c r="AG31" s="2">
        <f t="shared" si="22"/>
        <v>5617.0395701025882</v>
      </c>
      <c r="AH31" s="2">
        <f t="shared" si="22"/>
        <v>3195.0020066889633</v>
      </c>
      <c r="AI31" s="2">
        <f t="shared" si="22"/>
        <v>9300</v>
      </c>
      <c r="AJ31" s="2">
        <f t="shared" si="22"/>
        <v>6862.9702970297021</v>
      </c>
      <c r="AK31" s="2">
        <f t="shared" si="22"/>
        <v>12154.552556818182</v>
      </c>
      <c r="AL31" s="2">
        <f t="shared" si="22"/>
        <v>515.55964824954367</v>
      </c>
      <c r="AM31" s="2">
        <f t="shared" si="22"/>
        <v>1714.8809523809523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2039.2153856499224</v>
      </c>
      <c r="AQ31" s="16">
        <f t="shared" ref="AQ31" si="24">IFERROR(M31/AB31, "N.A.")</f>
        <v>6123.1506379475913</v>
      </c>
      <c r="AR31" s="14">
        <f t="shared" ref="AR31" si="25">IFERROR(N31/AC31, "N.A.")</f>
        <v>3382.5278429602881</v>
      </c>
    </row>
    <row r="32" spans="1:44" ht="15" customHeight="1" thickBot="1" x14ac:dyDescent="0.3">
      <c r="A32" s="5" t="s">
        <v>0</v>
      </c>
      <c r="B32" s="48">
        <f>B31+C31</f>
        <v>53469805.999999985</v>
      </c>
      <c r="C32" s="49"/>
      <c r="D32" s="48">
        <f>D31+E31</f>
        <v>5780928</v>
      </c>
      <c r="E32" s="49"/>
      <c r="F32" s="48">
        <f>F31+G31</f>
        <v>12022605</v>
      </c>
      <c r="G32" s="49"/>
      <c r="H32" s="48">
        <f>H31+I31</f>
        <v>3683478</v>
      </c>
      <c r="I32" s="49"/>
      <c r="J32" s="48">
        <f>J31+K31</f>
        <v>0</v>
      </c>
      <c r="K32" s="49"/>
      <c r="L32" s="48">
        <f>L31+M31</f>
        <v>74956816.999999985</v>
      </c>
      <c r="M32" s="50"/>
      <c r="N32" s="19">
        <f>B32+D32+F32+H32+J32</f>
        <v>74956816.999999985</v>
      </c>
      <c r="P32" s="5" t="s">
        <v>0</v>
      </c>
      <c r="Q32" s="48">
        <f>Q31+R31</f>
        <v>11271</v>
      </c>
      <c r="R32" s="49"/>
      <c r="S32" s="48">
        <f>S31+T31</f>
        <v>1603</v>
      </c>
      <c r="T32" s="49"/>
      <c r="U32" s="48">
        <f>U31+V31</f>
        <v>1209</v>
      </c>
      <c r="V32" s="49"/>
      <c r="W32" s="48">
        <f>W31+X31</f>
        <v>6363</v>
      </c>
      <c r="X32" s="49"/>
      <c r="Y32" s="48">
        <f>Y31+Z31</f>
        <v>1714</v>
      </c>
      <c r="Z32" s="49"/>
      <c r="AA32" s="48">
        <f>AA31+AB31</f>
        <v>22160</v>
      </c>
      <c r="AB32" s="49"/>
      <c r="AC32" s="20">
        <f>Q32+S32+U32+W32+Y32</f>
        <v>22160</v>
      </c>
      <c r="AE32" s="5" t="s">
        <v>0</v>
      </c>
      <c r="AF32" s="28">
        <f>IFERROR(B32/Q32,"N.A.")</f>
        <v>4744.0161476355233</v>
      </c>
      <c r="AG32" s="29"/>
      <c r="AH32" s="28">
        <f>IFERROR(D32/S32,"N.A.")</f>
        <v>3606.3181534622581</v>
      </c>
      <c r="AI32" s="29"/>
      <c r="AJ32" s="28">
        <f>IFERROR(F32/U32,"N.A.")</f>
        <v>9944.2555831265508</v>
      </c>
      <c r="AK32" s="29"/>
      <c r="AL32" s="28">
        <f>IFERROR(H32/W32,"N.A.")</f>
        <v>578.89014615747294</v>
      </c>
      <c r="AM32" s="29"/>
      <c r="AN32" s="28">
        <f>IFERROR(J32/Y32,"N.A.")</f>
        <v>0</v>
      </c>
      <c r="AO32" s="29"/>
      <c r="AP32" s="28">
        <f>IFERROR(L32/AA32,"N.A.")</f>
        <v>3382.5278429602881</v>
      </c>
      <c r="AQ32" s="29"/>
      <c r="AR32" s="17">
        <f>IFERROR(N32/AC32, "N.A.")</f>
        <v>3382.5278429602881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171888.00000000003</v>
      </c>
      <c r="C39" s="2"/>
      <c r="D39" s="2"/>
      <c r="E39" s="2"/>
      <c r="F39" s="2">
        <v>851400</v>
      </c>
      <c r="G39" s="2"/>
      <c r="H39" s="2">
        <v>5651195</v>
      </c>
      <c r="I39" s="2"/>
      <c r="J39" s="2">
        <v>0</v>
      </c>
      <c r="K39" s="2"/>
      <c r="L39" s="1">
        <f t="shared" ref="L39:M42" si="26">B39+D39+F39+H39+J39</f>
        <v>6674483</v>
      </c>
      <c r="M39" s="13">
        <f t="shared" si="26"/>
        <v>0</v>
      </c>
      <c r="N39" s="14">
        <f>L39+M39</f>
        <v>6674483</v>
      </c>
      <c r="P39" s="3" t="s">
        <v>12</v>
      </c>
      <c r="Q39" s="2">
        <v>208</v>
      </c>
      <c r="R39" s="2">
        <v>0</v>
      </c>
      <c r="S39" s="2">
        <v>0</v>
      </c>
      <c r="T39" s="2">
        <v>0</v>
      </c>
      <c r="U39" s="2">
        <v>165</v>
      </c>
      <c r="V39" s="2">
        <v>0</v>
      </c>
      <c r="W39" s="2">
        <v>3292</v>
      </c>
      <c r="X39" s="2">
        <v>0</v>
      </c>
      <c r="Y39" s="2">
        <v>1161</v>
      </c>
      <c r="Z39" s="2">
        <v>0</v>
      </c>
      <c r="AA39" s="1">
        <f t="shared" ref="AA39:AB42" si="27">Q39+S39+U39+W39+Y39</f>
        <v>4826</v>
      </c>
      <c r="AB39" s="13">
        <f t="shared" si="27"/>
        <v>0</v>
      </c>
      <c r="AC39" s="14">
        <f>AA39+AB39</f>
        <v>4826</v>
      </c>
      <c r="AE39" s="3" t="s">
        <v>12</v>
      </c>
      <c r="AF39" s="2">
        <f t="shared" ref="AF39:AR42" si="28">IFERROR(B39/Q39, "N.A.")</f>
        <v>826.38461538461547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5160</v>
      </c>
      <c r="AK39" s="2" t="str">
        <f t="shared" si="28"/>
        <v>N.A.</v>
      </c>
      <c r="AL39" s="2">
        <f t="shared" si="28"/>
        <v>1716.6448967193196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1383.0259013675923</v>
      </c>
      <c r="AQ39" s="16" t="str">
        <f t="shared" si="28"/>
        <v>N.A.</v>
      </c>
      <c r="AR39" s="14">
        <f t="shared" si="28"/>
        <v>1383.0259013675923</v>
      </c>
    </row>
    <row r="40" spans="1:44" ht="15" customHeight="1" thickBot="1" x14ac:dyDescent="0.3">
      <c r="A40" s="3" t="s">
        <v>13</v>
      </c>
      <c r="B40" s="2">
        <v>1062396</v>
      </c>
      <c r="C40" s="2"/>
      <c r="D40" s="2">
        <v>62436</v>
      </c>
      <c r="E40" s="2"/>
      <c r="F40" s="2"/>
      <c r="G40" s="2"/>
      <c r="H40" s="2"/>
      <c r="I40" s="2"/>
      <c r="J40" s="2"/>
      <c r="K40" s="2"/>
      <c r="L40" s="1">
        <f t="shared" si="26"/>
        <v>1124832</v>
      </c>
      <c r="M40" s="13">
        <f t="shared" si="26"/>
        <v>0</v>
      </c>
      <c r="N40" s="14">
        <f>L40+M40</f>
        <v>1124832</v>
      </c>
      <c r="P40" s="3" t="s">
        <v>13</v>
      </c>
      <c r="Q40" s="2">
        <v>890</v>
      </c>
      <c r="R40" s="2">
        <v>0</v>
      </c>
      <c r="S40" s="2">
        <v>242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1132</v>
      </c>
      <c r="AB40" s="13">
        <f t="shared" si="27"/>
        <v>0</v>
      </c>
      <c r="AC40" s="14">
        <f>AA40+AB40</f>
        <v>1132</v>
      </c>
      <c r="AE40" s="3" t="s">
        <v>13</v>
      </c>
      <c r="AF40" s="2">
        <f t="shared" si="28"/>
        <v>1193.7033707865169</v>
      </c>
      <c r="AG40" s="2" t="str">
        <f t="shared" si="28"/>
        <v>N.A.</v>
      </c>
      <c r="AH40" s="2">
        <f t="shared" si="28"/>
        <v>258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993.66784452296815</v>
      </c>
      <c r="AQ40" s="16" t="str">
        <f t="shared" si="28"/>
        <v>N.A.</v>
      </c>
      <c r="AR40" s="14">
        <f t="shared" si="28"/>
        <v>993.66784452296815</v>
      </c>
    </row>
    <row r="41" spans="1:44" ht="15" customHeight="1" thickBot="1" x14ac:dyDescent="0.3">
      <c r="A41" s="3" t="s">
        <v>14</v>
      </c>
      <c r="B41" s="2">
        <v>6432259</v>
      </c>
      <c r="C41" s="2">
        <v>31238550</v>
      </c>
      <c r="D41" s="2"/>
      <c r="E41" s="2"/>
      <c r="F41" s="2"/>
      <c r="G41" s="2"/>
      <c r="H41" s="2"/>
      <c r="I41" s="2">
        <v>1506390</v>
      </c>
      <c r="J41" s="2">
        <v>0</v>
      </c>
      <c r="K41" s="2"/>
      <c r="L41" s="1">
        <f t="shared" si="26"/>
        <v>6432259</v>
      </c>
      <c r="M41" s="13">
        <f t="shared" si="26"/>
        <v>32744940</v>
      </c>
      <c r="N41" s="14">
        <f>L41+M41</f>
        <v>39177199</v>
      </c>
      <c r="P41" s="3" t="s">
        <v>14</v>
      </c>
      <c r="Q41" s="2">
        <v>2883</v>
      </c>
      <c r="R41" s="2">
        <v>5387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855</v>
      </c>
      <c r="Y41" s="2">
        <v>498</v>
      </c>
      <c r="Z41" s="2">
        <v>0</v>
      </c>
      <c r="AA41" s="1">
        <f t="shared" si="27"/>
        <v>3381</v>
      </c>
      <c r="AB41" s="13">
        <f t="shared" si="27"/>
        <v>6242</v>
      </c>
      <c r="AC41" s="14">
        <f>AA41+AB41</f>
        <v>9623</v>
      </c>
      <c r="AE41" s="3" t="s">
        <v>14</v>
      </c>
      <c r="AF41" s="2">
        <f t="shared" si="28"/>
        <v>2231.0992022199098</v>
      </c>
      <c r="AG41" s="2">
        <f t="shared" si="28"/>
        <v>5798.876925932801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1761.859649122807</v>
      </c>
      <c r="AN41" s="2">
        <f t="shared" si="28"/>
        <v>0</v>
      </c>
      <c r="AO41" s="2" t="str">
        <f t="shared" si="28"/>
        <v>N.A.</v>
      </c>
      <c r="AP41" s="15">
        <f t="shared" si="28"/>
        <v>1902.4723454599232</v>
      </c>
      <c r="AQ41" s="16">
        <f t="shared" si="28"/>
        <v>5245.9051586030118</v>
      </c>
      <c r="AR41" s="14">
        <f t="shared" si="28"/>
        <v>4071.2043021926634</v>
      </c>
    </row>
    <row r="42" spans="1:44" ht="15" customHeight="1" thickBot="1" x14ac:dyDescent="0.3">
      <c r="A42" s="3" t="s">
        <v>15</v>
      </c>
      <c r="B42" s="2"/>
      <c r="C42" s="2">
        <v>158928</v>
      </c>
      <c r="D42" s="2"/>
      <c r="E42" s="2"/>
      <c r="F42" s="2"/>
      <c r="G42" s="2"/>
      <c r="H42" s="2">
        <v>82500</v>
      </c>
      <c r="I42" s="2"/>
      <c r="J42" s="2">
        <v>0</v>
      </c>
      <c r="K42" s="2"/>
      <c r="L42" s="1">
        <f t="shared" si="26"/>
        <v>82500</v>
      </c>
      <c r="M42" s="13">
        <f t="shared" si="26"/>
        <v>158928</v>
      </c>
      <c r="N42" s="14">
        <f>L42+M42</f>
        <v>241428</v>
      </c>
      <c r="P42" s="3" t="s">
        <v>15</v>
      </c>
      <c r="Q42" s="2">
        <v>0</v>
      </c>
      <c r="R42" s="2">
        <v>56</v>
      </c>
      <c r="S42" s="2">
        <v>0</v>
      </c>
      <c r="T42" s="2">
        <v>0</v>
      </c>
      <c r="U42" s="2">
        <v>0</v>
      </c>
      <c r="V42" s="2">
        <v>0</v>
      </c>
      <c r="W42" s="2">
        <v>165</v>
      </c>
      <c r="X42" s="2">
        <v>0</v>
      </c>
      <c r="Y42" s="2">
        <v>170</v>
      </c>
      <c r="Z42" s="2">
        <v>0</v>
      </c>
      <c r="AA42" s="1">
        <f t="shared" si="27"/>
        <v>335</v>
      </c>
      <c r="AB42" s="13">
        <f t="shared" si="27"/>
        <v>56</v>
      </c>
      <c r="AC42" s="14">
        <f>AA42+AB42</f>
        <v>391</v>
      </c>
      <c r="AE42" s="3" t="s">
        <v>15</v>
      </c>
      <c r="AF42" s="2" t="str">
        <f t="shared" si="28"/>
        <v>N.A.</v>
      </c>
      <c r="AG42" s="2">
        <f t="shared" si="28"/>
        <v>2838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500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246.26865671641792</v>
      </c>
      <c r="AQ42" s="16">
        <f t="shared" si="28"/>
        <v>2838</v>
      </c>
      <c r="AR42" s="14">
        <f t="shared" si="28"/>
        <v>617.46291560102304</v>
      </c>
    </row>
    <row r="43" spans="1:44" ht="15" customHeight="1" thickBot="1" x14ac:dyDescent="0.3">
      <c r="A43" s="4" t="s">
        <v>16</v>
      </c>
      <c r="B43" s="2">
        <f t="shared" ref="B43:K43" si="29">SUM(B39:B42)</f>
        <v>7666543</v>
      </c>
      <c r="C43" s="2">
        <f t="shared" si="29"/>
        <v>31397478</v>
      </c>
      <c r="D43" s="2">
        <f t="shared" si="29"/>
        <v>62436</v>
      </c>
      <c r="E43" s="2">
        <f t="shared" si="29"/>
        <v>0</v>
      </c>
      <c r="F43" s="2">
        <f t="shared" si="29"/>
        <v>851400</v>
      </c>
      <c r="G43" s="2">
        <f t="shared" si="29"/>
        <v>0</v>
      </c>
      <c r="H43" s="2">
        <f t="shared" si="29"/>
        <v>5733695</v>
      </c>
      <c r="I43" s="2">
        <f t="shared" si="29"/>
        <v>1506390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14314074</v>
      </c>
      <c r="M43" s="13">
        <f t="shared" ref="M43" si="31">C43+E43+G43+I43+K43</f>
        <v>32903868</v>
      </c>
      <c r="N43" s="18">
        <f>L43+M43</f>
        <v>47217942</v>
      </c>
      <c r="P43" s="4" t="s">
        <v>16</v>
      </c>
      <c r="Q43" s="2">
        <f t="shared" ref="Q43:Z43" si="32">SUM(Q39:Q42)</f>
        <v>3981</v>
      </c>
      <c r="R43" s="2">
        <f t="shared" si="32"/>
        <v>5443</v>
      </c>
      <c r="S43" s="2">
        <f t="shared" si="32"/>
        <v>242</v>
      </c>
      <c r="T43" s="2">
        <f t="shared" si="32"/>
        <v>0</v>
      </c>
      <c r="U43" s="2">
        <f t="shared" si="32"/>
        <v>165</v>
      </c>
      <c r="V43" s="2">
        <f t="shared" si="32"/>
        <v>0</v>
      </c>
      <c r="W43" s="2">
        <f t="shared" si="32"/>
        <v>3457</v>
      </c>
      <c r="X43" s="2">
        <f t="shared" si="32"/>
        <v>855</v>
      </c>
      <c r="Y43" s="2">
        <f t="shared" si="32"/>
        <v>1829</v>
      </c>
      <c r="Z43" s="2">
        <f t="shared" si="32"/>
        <v>0</v>
      </c>
      <c r="AA43" s="1">
        <f t="shared" ref="AA43" si="33">Q43+S43+U43+W43+Y43</f>
        <v>9674</v>
      </c>
      <c r="AB43" s="13">
        <f t="shared" ref="AB43" si="34">R43+T43+V43+X43+Z43</f>
        <v>6298</v>
      </c>
      <c r="AC43" s="18">
        <f>AA43+AB43</f>
        <v>15972</v>
      </c>
      <c r="AE43" s="4" t="s">
        <v>16</v>
      </c>
      <c r="AF43" s="2">
        <f t="shared" ref="AF43:AO43" si="35">IFERROR(B43/Q43, "N.A.")</f>
        <v>1925.783220296408</v>
      </c>
      <c r="AG43" s="2">
        <f t="shared" si="35"/>
        <v>5768.4141098658829</v>
      </c>
      <c r="AH43" s="2">
        <f t="shared" si="35"/>
        <v>258</v>
      </c>
      <c r="AI43" s="2" t="str">
        <f t="shared" si="35"/>
        <v>N.A.</v>
      </c>
      <c r="AJ43" s="2">
        <f t="shared" si="35"/>
        <v>5160</v>
      </c>
      <c r="AK43" s="2" t="str">
        <f t="shared" si="35"/>
        <v>N.A.</v>
      </c>
      <c r="AL43" s="2">
        <f t="shared" si="35"/>
        <v>1658.5753543534856</v>
      </c>
      <c r="AM43" s="2">
        <f t="shared" si="35"/>
        <v>1761.859649122807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1479.6437874715732</v>
      </c>
      <c r="AQ43" s="16">
        <f t="shared" ref="AQ43" si="37">IFERROR(M43/AB43, "N.A.")</f>
        <v>5224.4947602413467</v>
      </c>
      <c r="AR43" s="14">
        <f t="shared" ref="AR43" si="38">IFERROR(N43/AC43, "N.A.")</f>
        <v>2956.2948910593541</v>
      </c>
    </row>
    <row r="44" spans="1:44" ht="15" customHeight="1" thickBot="1" x14ac:dyDescent="0.3">
      <c r="A44" s="5" t="s">
        <v>0</v>
      </c>
      <c r="B44" s="48">
        <f>B43+C43</f>
        <v>39064021</v>
      </c>
      <c r="C44" s="49"/>
      <c r="D44" s="48">
        <f>D43+E43</f>
        <v>62436</v>
      </c>
      <c r="E44" s="49"/>
      <c r="F44" s="48">
        <f>F43+G43</f>
        <v>851400</v>
      </c>
      <c r="G44" s="49"/>
      <c r="H44" s="48">
        <f>H43+I43</f>
        <v>7240085</v>
      </c>
      <c r="I44" s="49"/>
      <c r="J44" s="48">
        <f>J43+K43</f>
        <v>0</v>
      </c>
      <c r="K44" s="49"/>
      <c r="L44" s="48">
        <f>L43+M43</f>
        <v>47217942</v>
      </c>
      <c r="M44" s="50"/>
      <c r="N44" s="19">
        <f>B44+D44+F44+H44+J44</f>
        <v>47217942</v>
      </c>
      <c r="P44" s="5" t="s">
        <v>0</v>
      </c>
      <c r="Q44" s="48">
        <f>Q43+R43</f>
        <v>9424</v>
      </c>
      <c r="R44" s="49"/>
      <c r="S44" s="48">
        <f>S43+T43</f>
        <v>242</v>
      </c>
      <c r="T44" s="49"/>
      <c r="U44" s="48">
        <f>U43+V43</f>
        <v>165</v>
      </c>
      <c r="V44" s="49"/>
      <c r="W44" s="48">
        <f>W43+X43</f>
        <v>4312</v>
      </c>
      <c r="X44" s="49"/>
      <c r="Y44" s="48">
        <f>Y43+Z43</f>
        <v>1829</v>
      </c>
      <c r="Z44" s="49"/>
      <c r="AA44" s="48">
        <f>AA43+AB43</f>
        <v>15972</v>
      </c>
      <c r="AB44" s="50"/>
      <c r="AC44" s="19">
        <f>Q44+S44+U44+W44+Y44</f>
        <v>15972</v>
      </c>
      <c r="AE44" s="5" t="s">
        <v>0</v>
      </c>
      <c r="AF44" s="28">
        <f>IFERROR(B44/Q44,"N.A.")</f>
        <v>4145.1635186757212</v>
      </c>
      <c r="AG44" s="29"/>
      <c r="AH44" s="28">
        <f>IFERROR(D44/S44,"N.A.")</f>
        <v>258</v>
      </c>
      <c r="AI44" s="29"/>
      <c r="AJ44" s="28">
        <f>IFERROR(F44/U44,"N.A.")</f>
        <v>5160</v>
      </c>
      <c r="AK44" s="29"/>
      <c r="AL44" s="28">
        <f>IFERROR(H44/W44,"N.A.")</f>
        <v>1679.0549628942485</v>
      </c>
      <c r="AM44" s="29"/>
      <c r="AN44" s="28">
        <f>IFERROR(J44/Y44,"N.A.")</f>
        <v>0</v>
      </c>
      <c r="AO44" s="29"/>
      <c r="AP44" s="28">
        <f>IFERROR(L44/AA44,"N.A.")</f>
        <v>2956.2948910593541</v>
      </c>
      <c r="AQ44" s="29"/>
      <c r="AR44" s="17">
        <f>IFERROR(N44/AC44, "N.A.")</f>
        <v>2956.2948910593541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15126540</v>
      </c>
      <c r="C15" s="2"/>
      <c r="D15" s="2"/>
      <c r="E15" s="2"/>
      <c r="F15" s="2">
        <v>3074500</v>
      </c>
      <c r="G15" s="2"/>
      <c r="H15" s="2">
        <v>16988400</v>
      </c>
      <c r="I15" s="2"/>
      <c r="J15" s="2">
        <v>0</v>
      </c>
      <c r="K15" s="2"/>
      <c r="L15" s="1">
        <f t="shared" ref="L15:M18" si="0">B15+D15+F15+H15+J15</f>
        <v>35189440</v>
      </c>
      <c r="M15" s="13">
        <f t="shared" si="0"/>
        <v>0</v>
      </c>
      <c r="N15" s="14">
        <f>L15+M15</f>
        <v>35189440</v>
      </c>
      <c r="P15" s="3" t="s">
        <v>12</v>
      </c>
      <c r="Q15" s="2">
        <v>2574</v>
      </c>
      <c r="R15" s="2">
        <v>0</v>
      </c>
      <c r="S15" s="2">
        <v>0</v>
      </c>
      <c r="T15" s="2">
        <v>0</v>
      </c>
      <c r="U15" s="2">
        <v>286</v>
      </c>
      <c r="V15" s="2">
        <v>0</v>
      </c>
      <c r="W15" s="2">
        <v>2574</v>
      </c>
      <c r="X15" s="2">
        <v>0</v>
      </c>
      <c r="Y15" s="2">
        <v>286</v>
      </c>
      <c r="Z15" s="2">
        <v>0</v>
      </c>
      <c r="AA15" s="1">
        <f t="shared" ref="AA15:AB18" si="1">Q15+S15+U15+W15+Y15</f>
        <v>5720</v>
      </c>
      <c r="AB15" s="13">
        <f t="shared" si="1"/>
        <v>0</v>
      </c>
      <c r="AC15" s="14">
        <f>AA15+AB15</f>
        <v>5720</v>
      </c>
      <c r="AE15" s="3" t="s">
        <v>12</v>
      </c>
      <c r="AF15" s="2">
        <f t="shared" ref="AF15:AR18" si="2">IFERROR(B15/Q15, "N.A.")</f>
        <v>5876.666666666667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10750</v>
      </c>
      <c r="AK15" s="2" t="str">
        <f t="shared" si="2"/>
        <v>N.A.</v>
      </c>
      <c r="AL15" s="2">
        <f t="shared" si="2"/>
        <v>6600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6152</v>
      </c>
      <c r="AQ15" s="16" t="str">
        <f t="shared" si="2"/>
        <v>N.A.</v>
      </c>
      <c r="AR15" s="14">
        <f t="shared" si="2"/>
        <v>6152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>
        <v>10792210</v>
      </c>
      <c r="C17" s="2">
        <v>23094499.999999996</v>
      </c>
      <c r="D17" s="2">
        <v>1844700</v>
      </c>
      <c r="E17" s="2"/>
      <c r="F17" s="2"/>
      <c r="G17" s="2"/>
      <c r="H17" s="2"/>
      <c r="I17" s="2">
        <v>2459600</v>
      </c>
      <c r="J17" s="2">
        <v>0</v>
      </c>
      <c r="K17" s="2"/>
      <c r="L17" s="1">
        <f t="shared" si="0"/>
        <v>12636910</v>
      </c>
      <c r="M17" s="13">
        <f t="shared" si="0"/>
        <v>25554099.999999996</v>
      </c>
      <c r="N17" s="14">
        <f>L17+M17</f>
        <v>38191010</v>
      </c>
      <c r="P17" s="3" t="s">
        <v>14</v>
      </c>
      <c r="Q17" s="2">
        <v>1716</v>
      </c>
      <c r="R17" s="2">
        <v>3718</v>
      </c>
      <c r="S17" s="2">
        <v>286</v>
      </c>
      <c r="T17" s="2">
        <v>0</v>
      </c>
      <c r="U17" s="2">
        <v>0</v>
      </c>
      <c r="V17" s="2">
        <v>0</v>
      </c>
      <c r="W17" s="2">
        <v>0</v>
      </c>
      <c r="X17" s="2">
        <v>286</v>
      </c>
      <c r="Y17" s="2">
        <v>286</v>
      </c>
      <c r="Z17" s="2">
        <v>0</v>
      </c>
      <c r="AA17" s="1">
        <f t="shared" si="1"/>
        <v>2288</v>
      </c>
      <c r="AB17" s="13">
        <f t="shared" si="1"/>
        <v>4004</v>
      </c>
      <c r="AC17" s="14">
        <f>AA17+AB17</f>
        <v>6292</v>
      </c>
      <c r="AE17" s="3" t="s">
        <v>14</v>
      </c>
      <c r="AF17" s="2">
        <f t="shared" si="2"/>
        <v>6289.166666666667</v>
      </c>
      <c r="AG17" s="2">
        <f t="shared" si="2"/>
        <v>6211.538461538461</v>
      </c>
      <c r="AH17" s="2">
        <f t="shared" si="2"/>
        <v>6450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8600</v>
      </c>
      <c r="AN17" s="2">
        <f t="shared" si="2"/>
        <v>0</v>
      </c>
      <c r="AO17" s="2" t="str">
        <f t="shared" si="2"/>
        <v>N.A.</v>
      </c>
      <c r="AP17" s="15">
        <f t="shared" si="2"/>
        <v>5523.125</v>
      </c>
      <c r="AQ17" s="16">
        <f t="shared" si="2"/>
        <v>6382.142857142856</v>
      </c>
      <c r="AR17" s="14">
        <f t="shared" si="2"/>
        <v>6069.772727272727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>
        <f t="shared" ref="B19:K19" si="3">SUM(B15:B18)</f>
        <v>25918750</v>
      </c>
      <c r="C19" s="2">
        <f t="shared" si="3"/>
        <v>23094499.999999996</v>
      </c>
      <c r="D19" s="2">
        <f t="shared" si="3"/>
        <v>1844700</v>
      </c>
      <c r="E19" s="2">
        <f t="shared" si="3"/>
        <v>0</v>
      </c>
      <c r="F19" s="2">
        <f t="shared" si="3"/>
        <v>3074500</v>
      </c>
      <c r="G19" s="2">
        <f t="shared" si="3"/>
        <v>0</v>
      </c>
      <c r="H19" s="2">
        <f t="shared" si="3"/>
        <v>16988400</v>
      </c>
      <c r="I19" s="2">
        <f t="shared" si="3"/>
        <v>2459600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47826350</v>
      </c>
      <c r="M19" s="13">
        <f t="shared" ref="M19" si="5">C19+E19+G19+I19+K19</f>
        <v>25554099.999999996</v>
      </c>
      <c r="N19" s="18">
        <f>L19+M19</f>
        <v>73380450</v>
      </c>
      <c r="P19" s="4" t="s">
        <v>16</v>
      </c>
      <c r="Q19" s="2">
        <f t="shared" ref="Q19:Z19" si="6">SUM(Q15:Q18)</f>
        <v>4290</v>
      </c>
      <c r="R19" s="2">
        <f t="shared" si="6"/>
        <v>3718</v>
      </c>
      <c r="S19" s="2">
        <f t="shared" si="6"/>
        <v>286</v>
      </c>
      <c r="T19" s="2">
        <f t="shared" si="6"/>
        <v>0</v>
      </c>
      <c r="U19" s="2">
        <f t="shared" si="6"/>
        <v>286</v>
      </c>
      <c r="V19" s="2">
        <f t="shared" si="6"/>
        <v>0</v>
      </c>
      <c r="W19" s="2">
        <f t="shared" si="6"/>
        <v>2574</v>
      </c>
      <c r="X19" s="2">
        <f t="shared" si="6"/>
        <v>286</v>
      </c>
      <c r="Y19" s="2">
        <f t="shared" si="6"/>
        <v>572</v>
      </c>
      <c r="Z19" s="2">
        <f t="shared" si="6"/>
        <v>0</v>
      </c>
      <c r="AA19" s="1">
        <f t="shared" ref="AA19" si="7">Q19+S19+U19+W19+Y19</f>
        <v>8008</v>
      </c>
      <c r="AB19" s="13">
        <f t="shared" ref="AB19" si="8">R19+T19+V19+X19+Z19</f>
        <v>4004</v>
      </c>
      <c r="AC19" s="14">
        <f>AA19+AB19</f>
        <v>12012</v>
      </c>
      <c r="AE19" s="4" t="s">
        <v>16</v>
      </c>
      <c r="AF19" s="2">
        <f t="shared" ref="AF19:AO19" si="9">IFERROR(B19/Q19, "N.A.")</f>
        <v>6041.666666666667</v>
      </c>
      <c r="AG19" s="2">
        <f t="shared" si="9"/>
        <v>6211.538461538461</v>
      </c>
      <c r="AH19" s="2">
        <f t="shared" si="9"/>
        <v>6450</v>
      </c>
      <c r="AI19" s="2" t="str">
        <f t="shared" si="9"/>
        <v>N.A.</v>
      </c>
      <c r="AJ19" s="2">
        <f t="shared" si="9"/>
        <v>10750</v>
      </c>
      <c r="AK19" s="2" t="str">
        <f t="shared" si="9"/>
        <v>N.A.</v>
      </c>
      <c r="AL19" s="2">
        <f t="shared" si="9"/>
        <v>6600</v>
      </c>
      <c r="AM19" s="2">
        <f t="shared" si="9"/>
        <v>8600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5972.3214285714284</v>
      </c>
      <c r="AQ19" s="16">
        <f t="shared" ref="AQ19" si="11">IFERROR(M19/AB19, "N.A.")</f>
        <v>6382.142857142856</v>
      </c>
      <c r="AR19" s="14">
        <f t="shared" ref="AR19" si="12">IFERROR(N19/AC19, "N.A.")</f>
        <v>6108.9285714285716</v>
      </c>
    </row>
    <row r="20" spans="1:44" ht="15" customHeight="1" thickBot="1" x14ac:dyDescent="0.3">
      <c r="A20" s="5" t="s">
        <v>0</v>
      </c>
      <c r="B20" s="48">
        <f>B19+C19</f>
        <v>49013250</v>
      </c>
      <c r="C20" s="49"/>
      <c r="D20" s="48">
        <f>D19+E19</f>
        <v>1844700</v>
      </c>
      <c r="E20" s="49"/>
      <c r="F20" s="48">
        <f>F19+G19</f>
        <v>3074500</v>
      </c>
      <c r="G20" s="49"/>
      <c r="H20" s="48">
        <f>H19+I19</f>
        <v>19448000</v>
      </c>
      <c r="I20" s="49"/>
      <c r="J20" s="48">
        <f>J19+K19</f>
        <v>0</v>
      </c>
      <c r="K20" s="49"/>
      <c r="L20" s="48">
        <f>L19+M19</f>
        <v>73380450</v>
      </c>
      <c r="M20" s="50"/>
      <c r="N20" s="19">
        <f>B20+D20+F20+H20+J20</f>
        <v>73380450</v>
      </c>
      <c r="P20" s="5" t="s">
        <v>0</v>
      </c>
      <c r="Q20" s="48">
        <f>Q19+R19</f>
        <v>8008</v>
      </c>
      <c r="R20" s="49"/>
      <c r="S20" s="48">
        <f>S19+T19</f>
        <v>286</v>
      </c>
      <c r="T20" s="49"/>
      <c r="U20" s="48">
        <f>U19+V19</f>
        <v>286</v>
      </c>
      <c r="V20" s="49"/>
      <c r="W20" s="48">
        <f>W19+X19</f>
        <v>2860</v>
      </c>
      <c r="X20" s="49"/>
      <c r="Y20" s="48">
        <f>Y19+Z19</f>
        <v>572</v>
      </c>
      <c r="Z20" s="49"/>
      <c r="AA20" s="48">
        <f>AA19+AB19</f>
        <v>12012</v>
      </c>
      <c r="AB20" s="49"/>
      <c r="AC20" s="20">
        <f>Q20+S20+U20+W20+Y20</f>
        <v>12012</v>
      </c>
      <c r="AE20" s="5" t="s">
        <v>0</v>
      </c>
      <c r="AF20" s="28">
        <f>IFERROR(B20/Q20,"N.A.")</f>
        <v>6120.5357142857147</v>
      </c>
      <c r="AG20" s="29"/>
      <c r="AH20" s="28">
        <f>IFERROR(D20/S20,"N.A.")</f>
        <v>6450</v>
      </c>
      <c r="AI20" s="29"/>
      <c r="AJ20" s="28">
        <f>IFERROR(F20/U20,"N.A.")</f>
        <v>10750</v>
      </c>
      <c r="AK20" s="29"/>
      <c r="AL20" s="28">
        <f>IFERROR(H20/W20,"N.A.")</f>
        <v>6800</v>
      </c>
      <c r="AM20" s="29"/>
      <c r="AN20" s="28">
        <f>IFERROR(J20/Y20,"N.A.")</f>
        <v>0</v>
      </c>
      <c r="AO20" s="29"/>
      <c r="AP20" s="28">
        <f>IFERROR(L20/AA20,"N.A.")</f>
        <v>6108.9285714285716</v>
      </c>
      <c r="AQ20" s="29"/>
      <c r="AR20" s="17">
        <f>IFERROR(N20/AC20, "N.A.")</f>
        <v>6108.9285714285716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13404820</v>
      </c>
      <c r="C27" s="2"/>
      <c r="D27" s="2"/>
      <c r="E27" s="2"/>
      <c r="F27" s="2">
        <v>3074500</v>
      </c>
      <c r="G27" s="2"/>
      <c r="H27" s="2">
        <v>12755600</v>
      </c>
      <c r="I27" s="2"/>
      <c r="J27" s="2">
        <v>0</v>
      </c>
      <c r="K27" s="2"/>
      <c r="L27" s="1">
        <f t="shared" ref="L27:M30" si="13">B27+D27+F27+H27+J27</f>
        <v>29234920</v>
      </c>
      <c r="M27" s="13">
        <f t="shared" si="13"/>
        <v>0</v>
      </c>
      <c r="N27" s="14">
        <f>L27+M27</f>
        <v>29234920</v>
      </c>
      <c r="P27" s="3" t="s">
        <v>12</v>
      </c>
      <c r="Q27" s="2">
        <v>2002</v>
      </c>
      <c r="R27" s="2">
        <v>0</v>
      </c>
      <c r="S27" s="2">
        <v>0</v>
      </c>
      <c r="T27" s="2">
        <v>0</v>
      </c>
      <c r="U27" s="2">
        <v>286</v>
      </c>
      <c r="V27" s="2">
        <v>0</v>
      </c>
      <c r="W27" s="2">
        <v>1716</v>
      </c>
      <c r="X27" s="2">
        <v>0</v>
      </c>
      <c r="Y27" s="2">
        <v>286</v>
      </c>
      <c r="Z27" s="2">
        <v>0</v>
      </c>
      <c r="AA27" s="1">
        <f t="shared" ref="AA27:AB30" si="14">Q27+S27+U27+W27+Y27</f>
        <v>4290</v>
      </c>
      <c r="AB27" s="13">
        <f t="shared" si="14"/>
        <v>0</v>
      </c>
      <c r="AC27" s="14">
        <f>AA27+AB27</f>
        <v>4290</v>
      </c>
      <c r="AE27" s="3" t="s">
        <v>12</v>
      </c>
      <c r="AF27" s="2">
        <f t="shared" ref="AF27:AR30" si="15">IFERROR(B27/Q27, "N.A.")</f>
        <v>6695.7142857142853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10750</v>
      </c>
      <c r="AK27" s="2" t="str">
        <f t="shared" si="15"/>
        <v>N.A.</v>
      </c>
      <c r="AL27" s="2">
        <f t="shared" si="15"/>
        <v>7433.333333333333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6814.666666666667</v>
      </c>
      <c r="AQ27" s="16" t="str">
        <f t="shared" si="15"/>
        <v>N.A.</v>
      </c>
      <c r="AR27" s="14">
        <f t="shared" si="15"/>
        <v>6814.666666666667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7932210</v>
      </c>
      <c r="C29" s="2">
        <v>15143700</v>
      </c>
      <c r="D29" s="2">
        <v>1844700</v>
      </c>
      <c r="E29" s="2"/>
      <c r="F29" s="2"/>
      <c r="G29" s="2"/>
      <c r="H29" s="2"/>
      <c r="I29" s="2">
        <v>2459600</v>
      </c>
      <c r="J29" s="2"/>
      <c r="K29" s="2"/>
      <c r="L29" s="1">
        <f t="shared" si="13"/>
        <v>9776910</v>
      </c>
      <c r="M29" s="13">
        <f t="shared" si="13"/>
        <v>17603300</v>
      </c>
      <c r="N29" s="14">
        <f>L29+M29</f>
        <v>27380210</v>
      </c>
      <c r="P29" s="3" t="s">
        <v>14</v>
      </c>
      <c r="Q29" s="2">
        <v>1430</v>
      </c>
      <c r="R29" s="2">
        <v>2574</v>
      </c>
      <c r="S29" s="2">
        <v>286</v>
      </c>
      <c r="T29" s="2">
        <v>0</v>
      </c>
      <c r="U29" s="2">
        <v>0</v>
      </c>
      <c r="V29" s="2">
        <v>0</v>
      </c>
      <c r="W29" s="2">
        <v>0</v>
      </c>
      <c r="X29" s="2">
        <v>286</v>
      </c>
      <c r="Y29" s="2">
        <v>0</v>
      </c>
      <c r="Z29" s="2">
        <v>0</v>
      </c>
      <c r="AA29" s="1">
        <f t="shared" si="14"/>
        <v>1716</v>
      </c>
      <c r="AB29" s="13">
        <f t="shared" si="14"/>
        <v>2860</v>
      </c>
      <c r="AC29" s="14">
        <f>AA29+AB29</f>
        <v>4576</v>
      </c>
      <c r="AE29" s="3" t="s">
        <v>14</v>
      </c>
      <c r="AF29" s="2">
        <f t="shared" si="15"/>
        <v>5547</v>
      </c>
      <c r="AG29" s="2">
        <f t="shared" si="15"/>
        <v>5883.333333333333</v>
      </c>
      <c r="AH29" s="2">
        <f t="shared" si="15"/>
        <v>6450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8600</v>
      </c>
      <c r="AN29" s="2" t="str">
        <f t="shared" si="15"/>
        <v>N.A.</v>
      </c>
      <c r="AO29" s="2" t="str">
        <f t="shared" si="15"/>
        <v>N.A.</v>
      </c>
      <c r="AP29" s="15">
        <f t="shared" si="15"/>
        <v>5697.5</v>
      </c>
      <c r="AQ29" s="16">
        <f t="shared" si="15"/>
        <v>6155</v>
      </c>
      <c r="AR29" s="14">
        <f t="shared" si="15"/>
        <v>5983.4375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0</v>
      </c>
      <c r="M30" s="13">
        <f t="shared" si="13"/>
        <v>0</v>
      </c>
      <c r="N30" s="14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0</v>
      </c>
      <c r="AB30" s="13">
        <f t="shared" si="14"/>
        <v>0</v>
      </c>
      <c r="AC30" s="18">
        <f>AA30+AB30</f>
        <v>0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6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f t="shared" ref="B31:K31" si="16">SUM(B27:B30)</f>
        <v>21337030</v>
      </c>
      <c r="C31" s="2">
        <f t="shared" si="16"/>
        <v>15143700</v>
      </c>
      <c r="D31" s="2">
        <f t="shared" si="16"/>
        <v>1844700</v>
      </c>
      <c r="E31" s="2">
        <f t="shared" si="16"/>
        <v>0</v>
      </c>
      <c r="F31" s="2">
        <f t="shared" si="16"/>
        <v>3074500</v>
      </c>
      <c r="G31" s="2">
        <f t="shared" si="16"/>
        <v>0</v>
      </c>
      <c r="H31" s="2">
        <f t="shared" si="16"/>
        <v>12755600</v>
      </c>
      <c r="I31" s="2">
        <f t="shared" si="16"/>
        <v>2459600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39011830</v>
      </c>
      <c r="M31" s="13">
        <f t="shared" ref="M31" si="18">C31+E31+G31+I31+K31</f>
        <v>17603300</v>
      </c>
      <c r="N31" s="18">
        <f>L31+M31</f>
        <v>56615130</v>
      </c>
      <c r="P31" s="4" t="s">
        <v>16</v>
      </c>
      <c r="Q31" s="2">
        <f t="shared" ref="Q31:Z31" si="19">SUM(Q27:Q30)</f>
        <v>3432</v>
      </c>
      <c r="R31" s="2">
        <f t="shared" si="19"/>
        <v>2574</v>
      </c>
      <c r="S31" s="2">
        <f t="shared" si="19"/>
        <v>286</v>
      </c>
      <c r="T31" s="2">
        <f t="shared" si="19"/>
        <v>0</v>
      </c>
      <c r="U31" s="2">
        <f t="shared" si="19"/>
        <v>286</v>
      </c>
      <c r="V31" s="2">
        <f t="shared" si="19"/>
        <v>0</v>
      </c>
      <c r="W31" s="2">
        <f t="shared" si="19"/>
        <v>1716</v>
      </c>
      <c r="X31" s="2">
        <f t="shared" si="19"/>
        <v>286</v>
      </c>
      <c r="Y31" s="2">
        <f t="shared" si="19"/>
        <v>286</v>
      </c>
      <c r="Z31" s="2">
        <f t="shared" si="19"/>
        <v>0</v>
      </c>
      <c r="AA31" s="1">
        <f t="shared" ref="AA31" si="20">Q31+S31+U31+W31+Y31</f>
        <v>6006</v>
      </c>
      <c r="AB31" s="13">
        <f t="shared" ref="AB31" si="21">R31+T31+V31+X31+Z31</f>
        <v>2860</v>
      </c>
      <c r="AC31" s="14">
        <f>AA31+AB31</f>
        <v>8866</v>
      </c>
      <c r="AE31" s="4" t="s">
        <v>16</v>
      </c>
      <c r="AF31" s="2">
        <f t="shared" ref="AF31:AO31" si="22">IFERROR(B31/Q31, "N.A.")</f>
        <v>6217.083333333333</v>
      </c>
      <c r="AG31" s="2">
        <f t="shared" si="22"/>
        <v>5883.333333333333</v>
      </c>
      <c r="AH31" s="2">
        <f t="shared" si="22"/>
        <v>6450</v>
      </c>
      <c r="AI31" s="2" t="str">
        <f t="shared" si="22"/>
        <v>N.A.</v>
      </c>
      <c r="AJ31" s="2">
        <f t="shared" si="22"/>
        <v>10750</v>
      </c>
      <c r="AK31" s="2" t="str">
        <f t="shared" si="22"/>
        <v>N.A.</v>
      </c>
      <c r="AL31" s="2">
        <f t="shared" si="22"/>
        <v>7433.333333333333</v>
      </c>
      <c r="AM31" s="2">
        <f t="shared" si="22"/>
        <v>8600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6495.4761904761908</v>
      </c>
      <c r="AQ31" s="16">
        <f t="shared" ref="AQ31" si="24">IFERROR(M31/AB31, "N.A.")</f>
        <v>6155</v>
      </c>
      <c r="AR31" s="14">
        <f t="shared" ref="AR31" si="25">IFERROR(N31/AC31, "N.A.")</f>
        <v>6385.6451612903229</v>
      </c>
    </row>
    <row r="32" spans="1:44" ht="15" customHeight="1" thickBot="1" x14ac:dyDescent="0.3">
      <c r="A32" s="5" t="s">
        <v>0</v>
      </c>
      <c r="B32" s="48">
        <f>B31+C31</f>
        <v>36480730</v>
      </c>
      <c r="C32" s="49"/>
      <c r="D32" s="48">
        <f>D31+E31</f>
        <v>1844700</v>
      </c>
      <c r="E32" s="49"/>
      <c r="F32" s="48">
        <f>F31+G31</f>
        <v>3074500</v>
      </c>
      <c r="G32" s="49"/>
      <c r="H32" s="48">
        <f>H31+I31</f>
        <v>15215200</v>
      </c>
      <c r="I32" s="49"/>
      <c r="J32" s="48">
        <f>J31+K31</f>
        <v>0</v>
      </c>
      <c r="K32" s="49"/>
      <c r="L32" s="48">
        <f>L31+M31</f>
        <v>56615130</v>
      </c>
      <c r="M32" s="50"/>
      <c r="N32" s="19">
        <f>B32+D32+F32+H32+J32</f>
        <v>56615130</v>
      </c>
      <c r="P32" s="5" t="s">
        <v>0</v>
      </c>
      <c r="Q32" s="48">
        <f>Q31+R31</f>
        <v>6006</v>
      </c>
      <c r="R32" s="49"/>
      <c r="S32" s="48">
        <f>S31+T31</f>
        <v>286</v>
      </c>
      <c r="T32" s="49"/>
      <c r="U32" s="48">
        <f>U31+V31</f>
        <v>286</v>
      </c>
      <c r="V32" s="49"/>
      <c r="W32" s="48">
        <f>W31+X31</f>
        <v>2002</v>
      </c>
      <c r="X32" s="49"/>
      <c r="Y32" s="48">
        <f>Y31+Z31</f>
        <v>286</v>
      </c>
      <c r="Z32" s="49"/>
      <c r="AA32" s="48">
        <f>AA31+AB31</f>
        <v>8866</v>
      </c>
      <c r="AB32" s="49"/>
      <c r="AC32" s="20">
        <f>Q32+S32+U32+W32+Y32</f>
        <v>8866</v>
      </c>
      <c r="AE32" s="5" t="s">
        <v>0</v>
      </c>
      <c r="AF32" s="28">
        <f>IFERROR(B32/Q32,"N.A.")</f>
        <v>6074.0476190476193</v>
      </c>
      <c r="AG32" s="29"/>
      <c r="AH32" s="28">
        <f>IFERROR(D32/S32,"N.A.")</f>
        <v>6450</v>
      </c>
      <c r="AI32" s="29"/>
      <c r="AJ32" s="28">
        <f>IFERROR(F32/U32,"N.A.")</f>
        <v>10750</v>
      </c>
      <c r="AK32" s="29"/>
      <c r="AL32" s="28">
        <f>IFERROR(H32/W32,"N.A.")</f>
        <v>7600</v>
      </c>
      <c r="AM32" s="29"/>
      <c r="AN32" s="28">
        <f>IFERROR(J32/Y32,"N.A.")</f>
        <v>0</v>
      </c>
      <c r="AO32" s="29"/>
      <c r="AP32" s="28">
        <f>IFERROR(L32/AA32,"N.A.")</f>
        <v>6385.6451612903229</v>
      </c>
      <c r="AQ32" s="29"/>
      <c r="AR32" s="17">
        <f>IFERROR(N32/AC32, "N.A.")</f>
        <v>6385.6451612903229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1721720</v>
      </c>
      <c r="C39" s="2"/>
      <c r="D39" s="2"/>
      <c r="E39" s="2"/>
      <c r="F39" s="2"/>
      <c r="G39" s="2"/>
      <c r="H39" s="2">
        <v>4232800</v>
      </c>
      <c r="I39" s="2"/>
      <c r="J39" s="2"/>
      <c r="K39" s="2"/>
      <c r="L39" s="1">
        <f t="shared" ref="L39:M42" si="26">B39+D39+F39+H39+J39</f>
        <v>5954520</v>
      </c>
      <c r="M39" s="13">
        <f t="shared" si="26"/>
        <v>0</v>
      </c>
      <c r="N39" s="14">
        <f>L39+M39</f>
        <v>5954520</v>
      </c>
      <c r="P39" s="3" t="s">
        <v>12</v>
      </c>
      <c r="Q39" s="2">
        <v>572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858</v>
      </c>
      <c r="X39" s="2">
        <v>0</v>
      </c>
      <c r="Y39" s="2">
        <v>0</v>
      </c>
      <c r="Z39" s="2">
        <v>0</v>
      </c>
      <c r="AA39" s="1">
        <f t="shared" ref="AA39:AB42" si="27">Q39+S39+U39+W39+Y39</f>
        <v>1430</v>
      </c>
      <c r="AB39" s="13">
        <f t="shared" si="27"/>
        <v>0</v>
      </c>
      <c r="AC39" s="14">
        <f>AA39+AB39</f>
        <v>1430</v>
      </c>
      <c r="AE39" s="3" t="s">
        <v>12</v>
      </c>
      <c r="AF39" s="2">
        <f t="shared" ref="AF39:AR42" si="28">IFERROR(B39/Q39, "N.A.")</f>
        <v>3010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4933.333333333333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4164</v>
      </c>
      <c r="AQ39" s="16" t="str">
        <f t="shared" si="28"/>
        <v>N.A.</v>
      </c>
      <c r="AR39" s="14">
        <f t="shared" si="28"/>
        <v>4164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0</v>
      </c>
      <c r="M40" s="13">
        <f t="shared" si="26"/>
        <v>0</v>
      </c>
      <c r="N40" s="14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0</v>
      </c>
      <c r="AB40" s="13">
        <f t="shared" si="27"/>
        <v>0</v>
      </c>
      <c r="AC40" s="14">
        <f>AA40+AB40</f>
        <v>0</v>
      </c>
      <c r="AE40" s="3" t="s">
        <v>13</v>
      </c>
      <c r="AF40" s="2" t="str">
        <f t="shared" si="28"/>
        <v>N.A.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 t="str">
        <f t="shared" si="28"/>
        <v>N.A.</v>
      </c>
      <c r="AQ40" s="16" t="str">
        <f t="shared" si="28"/>
        <v>N.A.</v>
      </c>
      <c r="AR40" s="14" t="str">
        <f t="shared" si="28"/>
        <v>N.A.</v>
      </c>
    </row>
    <row r="41" spans="1:44" ht="15" customHeight="1" thickBot="1" x14ac:dyDescent="0.3">
      <c r="A41" s="3" t="s">
        <v>14</v>
      </c>
      <c r="B41" s="2">
        <v>2860000</v>
      </c>
      <c r="C41" s="2">
        <v>7950800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6"/>
        <v>2860000</v>
      </c>
      <c r="M41" s="13">
        <f t="shared" si="26"/>
        <v>7950800</v>
      </c>
      <c r="N41" s="14">
        <f>L41+M41</f>
        <v>10810800</v>
      </c>
      <c r="P41" s="3" t="s">
        <v>14</v>
      </c>
      <c r="Q41" s="2">
        <v>286</v>
      </c>
      <c r="R41" s="2">
        <v>1144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286</v>
      </c>
      <c r="Z41" s="2">
        <v>0</v>
      </c>
      <c r="AA41" s="1">
        <f t="shared" si="27"/>
        <v>572</v>
      </c>
      <c r="AB41" s="13">
        <f t="shared" si="27"/>
        <v>1144</v>
      </c>
      <c r="AC41" s="14">
        <f>AA41+AB41</f>
        <v>1716</v>
      </c>
      <c r="AE41" s="3" t="s">
        <v>14</v>
      </c>
      <c r="AF41" s="2">
        <f t="shared" si="28"/>
        <v>10000</v>
      </c>
      <c r="AG41" s="2">
        <f t="shared" si="28"/>
        <v>6950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5000</v>
      </c>
      <c r="AQ41" s="16">
        <f t="shared" si="28"/>
        <v>6950</v>
      </c>
      <c r="AR41" s="14">
        <f t="shared" si="28"/>
        <v>6300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4581720</v>
      </c>
      <c r="C43" s="2">
        <f t="shared" si="29"/>
        <v>7950800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4232800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8814520</v>
      </c>
      <c r="M43" s="13">
        <f t="shared" ref="M43" si="31">C43+E43+G43+I43+K43</f>
        <v>7950800</v>
      </c>
      <c r="N43" s="18">
        <f>L43+M43</f>
        <v>16765320</v>
      </c>
      <c r="P43" s="4" t="s">
        <v>16</v>
      </c>
      <c r="Q43" s="2">
        <f t="shared" ref="Q43:Z43" si="32">SUM(Q39:Q42)</f>
        <v>858</v>
      </c>
      <c r="R43" s="2">
        <f t="shared" si="32"/>
        <v>1144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858</v>
      </c>
      <c r="X43" s="2">
        <f t="shared" si="32"/>
        <v>0</v>
      </c>
      <c r="Y43" s="2">
        <f t="shared" si="32"/>
        <v>286</v>
      </c>
      <c r="Z43" s="2">
        <f t="shared" si="32"/>
        <v>0</v>
      </c>
      <c r="AA43" s="1">
        <f t="shared" ref="AA43" si="33">Q43+S43+U43+W43+Y43</f>
        <v>2002</v>
      </c>
      <c r="AB43" s="13">
        <f t="shared" ref="AB43" si="34">R43+T43+V43+X43+Z43</f>
        <v>1144</v>
      </c>
      <c r="AC43" s="18">
        <f>AA43+AB43</f>
        <v>3146</v>
      </c>
      <c r="AE43" s="4" t="s">
        <v>16</v>
      </c>
      <c r="AF43" s="2">
        <f t="shared" ref="AF43:AO43" si="35">IFERROR(B43/Q43, "N.A.")</f>
        <v>5340</v>
      </c>
      <c r="AG43" s="2">
        <f t="shared" si="35"/>
        <v>6950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4933.333333333333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4402.8571428571431</v>
      </c>
      <c r="AQ43" s="16">
        <f t="shared" ref="AQ43" si="37">IFERROR(M43/AB43, "N.A.")</f>
        <v>6950</v>
      </c>
      <c r="AR43" s="14">
        <f t="shared" ref="AR43" si="38">IFERROR(N43/AC43, "N.A.")</f>
        <v>5329.090909090909</v>
      </c>
    </row>
    <row r="44" spans="1:44" ht="15" customHeight="1" thickBot="1" x14ac:dyDescent="0.3">
      <c r="A44" s="5" t="s">
        <v>0</v>
      </c>
      <c r="B44" s="48">
        <f>B43+C43</f>
        <v>12532520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4232800</v>
      </c>
      <c r="I44" s="49"/>
      <c r="J44" s="48">
        <f>J43+K43</f>
        <v>0</v>
      </c>
      <c r="K44" s="49"/>
      <c r="L44" s="48">
        <f>L43+M43</f>
        <v>16765320</v>
      </c>
      <c r="M44" s="50"/>
      <c r="N44" s="19">
        <f>B44+D44+F44+H44+J44</f>
        <v>16765320</v>
      </c>
      <c r="P44" s="5" t="s">
        <v>0</v>
      </c>
      <c r="Q44" s="48">
        <f>Q43+R43</f>
        <v>2002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858</v>
      </c>
      <c r="X44" s="49"/>
      <c r="Y44" s="48">
        <f>Y43+Z43</f>
        <v>286</v>
      </c>
      <c r="Z44" s="49"/>
      <c r="AA44" s="48">
        <f>AA43+AB43</f>
        <v>3146</v>
      </c>
      <c r="AB44" s="50"/>
      <c r="AC44" s="19">
        <f>Q44+S44+U44+W44+Y44</f>
        <v>3146</v>
      </c>
      <c r="AE44" s="5" t="s">
        <v>0</v>
      </c>
      <c r="AF44" s="28">
        <f>IFERROR(B44/Q44,"N.A.")</f>
        <v>6260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4933.333333333333</v>
      </c>
      <c r="AM44" s="29"/>
      <c r="AN44" s="28">
        <f>IFERROR(J44/Y44,"N.A.")</f>
        <v>0</v>
      </c>
      <c r="AO44" s="29"/>
      <c r="AP44" s="28">
        <f>IFERROR(L44/AA44,"N.A.")</f>
        <v>5329.090909090909</v>
      </c>
      <c r="AQ44" s="29"/>
      <c r="AR44" s="17">
        <f>IFERROR(N44/AC44, "N.A.")</f>
        <v>5329.090909090909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22313686</v>
      </c>
      <c r="C15" s="2"/>
      <c r="D15" s="2">
        <v>14700931</v>
      </c>
      <c r="E15" s="2"/>
      <c r="F15" s="2">
        <v>43493259.999999993</v>
      </c>
      <c r="G15" s="2"/>
      <c r="H15" s="2">
        <v>77767626.999999985</v>
      </c>
      <c r="I15" s="2"/>
      <c r="J15" s="2">
        <v>0</v>
      </c>
      <c r="K15" s="2"/>
      <c r="L15" s="1">
        <f t="shared" ref="L15:M18" si="0">B15+D15+F15+H15+J15</f>
        <v>158275504</v>
      </c>
      <c r="M15" s="13">
        <f t="shared" si="0"/>
        <v>0</v>
      </c>
      <c r="N15" s="14">
        <f>L15+M15</f>
        <v>158275504</v>
      </c>
      <c r="P15" s="3" t="s">
        <v>12</v>
      </c>
      <c r="Q15" s="2">
        <v>6587</v>
      </c>
      <c r="R15" s="2">
        <v>0</v>
      </c>
      <c r="S15" s="2">
        <v>4578</v>
      </c>
      <c r="T15" s="2">
        <v>0</v>
      </c>
      <c r="U15" s="2">
        <v>5524</v>
      </c>
      <c r="V15" s="2">
        <v>0</v>
      </c>
      <c r="W15" s="2">
        <v>25459</v>
      </c>
      <c r="X15" s="2">
        <v>0</v>
      </c>
      <c r="Y15" s="2">
        <v>5855</v>
      </c>
      <c r="Z15" s="2">
        <v>0</v>
      </c>
      <c r="AA15" s="1">
        <f t="shared" ref="AA15:AB18" si="1">Q15+S15+U15+W15+Y15</f>
        <v>48003</v>
      </c>
      <c r="AB15" s="13">
        <f t="shared" si="1"/>
        <v>0</v>
      </c>
      <c r="AC15" s="14">
        <f>AA15+AB15</f>
        <v>48003</v>
      </c>
      <c r="AE15" s="3" t="s">
        <v>12</v>
      </c>
      <c r="AF15" s="2">
        <f t="shared" ref="AF15:AR18" si="2">IFERROR(B15/Q15, "N.A.")</f>
        <v>3387.5339304691056</v>
      </c>
      <c r="AG15" s="2" t="str">
        <f t="shared" si="2"/>
        <v>N.A.</v>
      </c>
      <c r="AH15" s="2">
        <f t="shared" si="2"/>
        <v>3211.2125382262998</v>
      </c>
      <c r="AI15" s="2" t="str">
        <f t="shared" si="2"/>
        <v>N.A.</v>
      </c>
      <c r="AJ15" s="2">
        <f t="shared" si="2"/>
        <v>7873.5083272990569</v>
      </c>
      <c r="AK15" s="2" t="str">
        <f t="shared" si="2"/>
        <v>N.A.</v>
      </c>
      <c r="AL15" s="2">
        <f t="shared" si="2"/>
        <v>3054.6222161121796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3297.2002583171884</v>
      </c>
      <c r="AQ15" s="16" t="str">
        <f t="shared" si="2"/>
        <v>N.A.</v>
      </c>
      <c r="AR15" s="14">
        <f t="shared" si="2"/>
        <v>3297.2002583171884</v>
      </c>
    </row>
    <row r="16" spans="1:44" ht="15" customHeight="1" thickBot="1" x14ac:dyDescent="0.3">
      <c r="A16" s="3" t="s">
        <v>13</v>
      </c>
      <c r="B16" s="2">
        <v>18676570.000000004</v>
      </c>
      <c r="C16" s="2">
        <v>2412470</v>
      </c>
      <c r="D16" s="2">
        <v>161508</v>
      </c>
      <c r="E16" s="2"/>
      <c r="F16" s="2"/>
      <c r="G16" s="2"/>
      <c r="H16" s="2"/>
      <c r="I16" s="2"/>
      <c r="J16" s="2"/>
      <c r="K16" s="2"/>
      <c r="L16" s="1">
        <f t="shared" si="0"/>
        <v>18838078.000000004</v>
      </c>
      <c r="M16" s="13">
        <f t="shared" si="0"/>
        <v>2412470</v>
      </c>
      <c r="N16" s="14">
        <f>L16+M16</f>
        <v>21250548.000000004</v>
      </c>
      <c r="P16" s="3" t="s">
        <v>13</v>
      </c>
      <c r="Q16" s="2">
        <v>7408</v>
      </c>
      <c r="R16" s="2">
        <v>861</v>
      </c>
      <c r="S16" s="2">
        <v>313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7721</v>
      </c>
      <c r="AB16" s="13">
        <f t="shared" si="1"/>
        <v>861</v>
      </c>
      <c r="AC16" s="14">
        <f>AA16+AB16</f>
        <v>8582</v>
      </c>
      <c r="AE16" s="3" t="s">
        <v>13</v>
      </c>
      <c r="AF16" s="2">
        <f t="shared" si="2"/>
        <v>2521.1352591792661</v>
      </c>
      <c r="AG16" s="2">
        <f t="shared" si="2"/>
        <v>2801.9396051103367</v>
      </c>
      <c r="AH16" s="2">
        <f t="shared" si="2"/>
        <v>516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2439.8495013599281</v>
      </c>
      <c r="AQ16" s="16">
        <f t="shared" si="2"/>
        <v>2801.9396051103367</v>
      </c>
      <c r="AR16" s="14">
        <f t="shared" si="2"/>
        <v>2476.1766487998138</v>
      </c>
    </row>
    <row r="17" spans="1:44" ht="15" customHeight="1" thickBot="1" x14ac:dyDescent="0.3">
      <c r="A17" s="3" t="s">
        <v>14</v>
      </c>
      <c r="B17" s="2">
        <v>62012749.000000015</v>
      </c>
      <c r="C17" s="2">
        <v>476966678.00000018</v>
      </c>
      <c r="D17" s="2">
        <v>31494047.999999993</v>
      </c>
      <c r="E17" s="2">
        <v>6044560</v>
      </c>
      <c r="F17" s="2"/>
      <c r="G17" s="2">
        <v>47133140.000000007</v>
      </c>
      <c r="H17" s="2"/>
      <c r="I17" s="2">
        <v>17377629.999999996</v>
      </c>
      <c r="J17" s="2">
        <v>0</v>
      </c>
      <c r="K17" s="2"/>
      <c r="L17" s="1">
        <f t="shared" si="0"/>
        <v>93506797</v>
      </c>
      <c r="M17" s="13">
        <f t="shared" si="0"/>
        <v>547522008.00000012</v>
      </c>
      <c r="N17" s="14">
        <f>L17+M17</f>
        <v>641028805.00000012</v>
      </c>
      <c r="P17" s="3" t="s">
        <v>14</v>
      </c>
      <c r="Q17" s="2">
        <v>19094</v>
      </c>
      <c r="R17" s="2">
        <v>75724</v>
      </c>
      <c r="S17" s="2">
        <v>7921</v>
      </c>
      <c r="T17" s="2">
        <v>1248</v>
      </c>
      <c r="U17" s="2">
        <v>0</v>
      </c>
      <c r="V17" s="2">
        <v>6170</v>
      </c>
      <c r="W17" s="2">
        <v>0</v>
      </c>
      <c r="X17" s="2">
        <v>3904</v>
      </c>
      <c r="Y17" s="2">
        <v>7177</v>
      </c>
      <c r="Z17" s="2">
        <v>0</v>
      </c>
      <c r="AA17" s="1">
        <f t="shared" si="1"/>
        <v>34192</v>
      </c>
      <c r="AB17" s="13">
        <f t="shared" si="1"/>
        <v>87046</v>
      </c>
      <c r="AC17" s="14">
        <f>AA17+AB17</f>
        <v>121238</v>
      </c>
      <c r="AE17" s="3" t="s">
        <v>14</v>
      </c>
      <c r="AF17" s="2">
        <f t="shared" si="2"/>
        <v>3247.7610244055732</v>
      </c>
      <c r="AG17" s="2">
        <f t="shared" si="2"/>
        <v>6298.7517563784295</v>
      </c>
      <c r="AH17" s="2">
        <f t="shared" si="2"/>
        <v>3976.019189496275</v>
      </c>
      <c r="AI17" s="2">
        <f t="shared" si="2"/>
        <v>4843.3974358974356</v>
      </c>
      <c r="AJ17" s="2" t="str">
        <f t="shared" si="2"/>
        <v>N.A.</v>
      </c>
      <c r="AK17" s="2">
        <f t="shared" si="2"/>
        <v>7639.0826580226912</v>
      </c>
      <c r="AL17" s="2" t="str">
        <f t="shared" si="2"/>
        <v>N.A.</v>
      </c>
      <c r="AM17" s="2">
        <f t="shared" si="2"/>
        <v>4451.2371926229498</v>
      </c>
      <c r="AN17" s="2">
        <f t="shared" si="2"/>
        <v>0</v>
      </c>
      <c r="AO17" s="2" t="str">
        <f t="shared" si="2"/>
        <v>N.A.</v>
      </c>
      <c r="AP17" s="15">
        <f t="shared" si="2"/>
        <v>2734.7565804866636</v>
      </c>
      <c r="AQ17" s="16">
        <f t="shared" si="2"/>
        <v>6290.030650460677</v>
      </c>
      <c r="AR17" s="14">
        <f t="shared" si="2"/>
        <v>5287.3587901483043</v>
      </c>
    </row>
    <row r="18" spans="1:44" ht="15" customHeight="1" thickBot="1" x14ac:dyDescent="0.3">
      <c r="A18" s="3" t="s">
        <v>15</v>
      </c>
      <c r="B18" s="2">
        <v>13812583.999999996</v>
      </c>
      <c r="C18" s="2">
        <v>2277410</v>
      </c>
      <c r="D18" s="2">
        <v>3579105.0000000005</v>
      </c>
      <c r="E18" s="2">
        <v>3266495</v>
      </c>
      <c r="F18" s="2"/>
      <c r="G18" s="2">
        <v>25908546.000000011</v>
      </c>
      <c r="H18" s="2">
        <v>1918626.0000000005</v>
      </c>
      <c r="I18" s="2"/>
      <c r="J18" s="2">
        <v>0</v>
      </c>
      <c r="K18" s="2"/>
      <c r="L18" s="1">
        <f t="shared" si="0"/>
        <v>19310314.999999996</v>
      </c>
      <c r="M18" s="13">
        <f t="shared" si="0"/>
        <v>31452451.000000011</v>
      </c>
      <c r="N18" s="14">
        <f>L18+M18</f>
        <v>50762766.000000007</v>
      </c>
      <c r="P18" s="3" t="s">
        <v>15</v>
      </c>
      <c r="Q18" s="2">
        <v>5258</v>
      </c>
      <c r="R18" s="2">
        <v>666</v>
      </c>
      <c r="S18" s="2">
        <v>1093</v>
      </c>
      <c r="T18" s="2">
        <v>682</v>
      </c>
      <c r="U18" s="2">
        <v>0</v>
      </c>
      <c r="V18" s="2">
        <v>1968</v>
      </c>
      <c r="W18" s="2">
        <v>3119</v>
      </c>
      <c r="X18" s="2">
        <v>0</v>
      </c>
      <c r="Y18" s="2">
        <v>2261</v>
      </c>
      <c r="Z18" s="2">
        <v>0</v>
      </c>
      <c r="AA18" s="1">
        <f t="shared" si="1"/>
        <v>11731</v>
      </c>
      <c r="AB18" s="13">
        <f t="shared" si="1"/>
        <v>3316</v>
      </c>
      <c r="AC18" s="18">
        <f>AA18+AB18</f>
        <v>15047</v>
      </c>
      <c r="AE18" s="3" t="s">
        <v>15</v>
      </c>
      <c r="AF18" s="2">
        <f t="shared" si="2"/>
        <v>2626.965386078356</v>
      </c>
      <c r="AG18" s="2">
        <f t="shared" si="2"/>
        <v>3419.5345345345345</v>
      </c>
      <c r="AH18" s="2">
        <f t="shared" si="2"/>
        <v>3274.5699908508695</v>
      </c>
      <c r="AI18" s="2">
        <f t="shared" si="2"/>
        <v>4789.5821114369501</v>
      </c>
      <c r="AJ18" s="2" t="str">
        <f t="shared" si="2"/>
        <v>N.A.</v>
      </c>
      <c r="AK18" s="2">
        <f t="shared" si="2"/>
        <v>13164.911585365859</v>
      </c>
      <c r="AL18" s="2">
        <f t="shared" si="2"/>
        <v>615.14139147162564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1646.092830960702</v>
      </c>
      <c r="AQ18" s="16">
        <f t="shared" si="2"/>
        <v>9485.057599517495</v>
      </c>
      <c r="AR18" s="14">
        <f t="shared" si="2"/>
        <v>3373.6137436033764</v>
      </c>
    </row>
    <row r="19" spans="1:44" ht="15" customHeight="1" thickBot="1" x14ac:dyDescent="0.3">
      <c r="A19" s="4" t="s">
        <v>16</v>
      </c>
      <c r="B19" s="2">
        <f t="shared" ref="B19:K19" si="3">SUM(B15:B18)</f>
        <v>116815589.00000001</v>
      </c>
      <c r="C19" s="2">
        <f t="shared" si="3"/>
        <v>481656558.00000018</v>
      </c>
      <c r="D19" s="2">
        <f t="shared" si="3"/>
        <v>49935591.999999993</v>
      </c>
      <c r="E19" s="2">
        <f t="shared" si="3"/>
        <v>9311055</v>
      </c>
      <c r="F19" s="2">
        <f t="shared" si="3"/>
        <v>43493259.999999993</v>
      </c>
      <c r="G19" s="2">
        <f t="shared" si="3"/>
        <v>73041686.000000015</v>
      </c>
      <c r="H19" s="2">
        <f t="shared" si="3"/>
        <v>79686252.999999985</v>
      </c>
      <c r="I19" s="2">
        <f t="shared" si="3"/>
        <v>17377629.999999996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289930694</v>
      </c>
      <c r="M19" s="13">
        <f t="shared" ref="M19" si="5">C19+E19+G19+I19+K19</f>
        <v>581386929.00000024</v>
      </c>
      <c r="N19" s="18">
        <f>L19+M19</f>
        <v>871317623.00000024</v>
      </c>
      <c r="P19" s="4" t="s">
        <v>16</v>
      </c>
      <c r="Q19" s="2">
        <f t="shared" ref="Q19:Z19" si="6">SUM(Q15:Q18)</f>
        <v>38347</v>
      </c>
      <c r="R19" s="2">
        <f t="shared" si="6"/>
        <v>77251</v>
      </c>
      <c r="S19" s="2">
        <f t="shared" si="6"/>
        <v>13905</v>
      </c>
      <c r="T19" s="2">
        <f t="shared" si="6"/>
        <v>1930</v>
      </c>
      <c r="U19" s="2">
        <f t="shared" si="6"/>
        <v>5524</v>
      </c>
      <c r="V19" s="2">
        <f t="shared" si="6"/>
        <v>8138</v>
      </c>
      <c r="W19" s="2">
        <f t="shared" si="6"/>
        <v>28578</v>
      </c>
      <c r="X19" s="2">
        <f t="shared" si="6"/>
        <v>3904</v>
      </c>
      <c r="Y19" s="2">
        <f t="shared" si="6"/>
        <v>15293</v>
      </c>
      <c r="Z19" s="2">
        <f t="shared" si="6"/>
        <v>0</v>
      </c>
      <c r="AA19" s="1">
        <f t="shared" ref="AA19" si="7">Q19+S19+U19+W19+Y19</f>
        <v>101647</v>
      </c>
      <c r="AB19" s="13">
        <f t="shared" ref="AB19" si="8">R19+T19+V19+X19+Z19</f>
        <v>91223</v>
      </c>
      <c r="AC19" s="14">
        <f>AA19+AB19</f>
        <v>192870</v>
      </c>
      <c r="AE19" s="4" t="s">
        <v>16</v>
      </c>
      <c r="AF19" s="2">
        <f t="shared" ref="AF19:AO19" si="9">IFERROR(B19/Q19, "N.A.")</f>
        <v>3046.2771272850555</v>
      </c>
      <c r="AG19" s="2">
        <f t="shared" si="9"/>
        <v>6234.9556381147195</v>
      </c>
      <c r="AH19" s="2">
        <f t="shared" si="9"/>
        <v>3591.1968356706216</v>
      </c>
      <c r="AI19" s="2">
        <f t="shared" si="9"/>
        <v>4824.3808290155439</v>
      </c>
      <c r="AJ19" s="2">
        <f t="shared" si="9"/>
        <v>7873.5083272990569</v>
      </c>
      <c r="AK19" s="2">
        <f t="shared" si="9"/>
        <v>8975.3853526665043</v>
      </c>
      <c r="AL19" s="2">
        <f t="shared" si="9"/>
        <v>2788.3775281685207</v>
      </c>
      <c r="AM19" s="2">
        <f t="shared" si="9"/>
        <v>4451.2371926229498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2852.329080051551</v>
      </c>
      <c r="AQ19" s="16">
        <f t="shared" ref="AQ19" si="11">IFERROR(M19/AB19, "N.A.")</f>
        <v>6373.2493888602685</v>
      </c>
      <c r="AR19" s="14">
        <f t="shared" ref="AR19" si="12">IFERROR(N19/AC19, "N.A.")</f>
        <v>4517.6420542334226</v>
      </c>
    </row>
    <row r="20" spans="1:44" ht="15" customHeight="1" thickBot="1" x14ac:dyDescent="0.3">
      <c r="A20" s="5" t="s">
        <v>0</v>
      </c>
      <c r="B20" s="48">
        <f>B19+C19</f>
        <v>598472147.00000024</v>
      </c>
      <c r="C20" s="49"/>
      <c r="D20" s="48">
        <f>D19+E19</f>
        <v>59246646.999999993</v>
      </c>
      <c r="E20" s="49"/>
      <c r="F20" s="48">
        <f>F19+G19</f>
        <v>116534946</v>
      </c>
      <c r="G20" s="49"/>
      <c r="H20" s="48">
        <f>H19+I19</f>
        <v>97063882.999999985</v>
      </c>
      <c r="I20" s="49"/>
      <c r="J20" s="48">
        <f>J19+K19</f>
        <v>0</v>
      </c>
      <c r="K20" s="49"/>
      <c r="L20" s="48">
        <f>L19+M19</f>
        <v>871317623.00000024</v>
      </c>
      <c r="M20" s="50"/>
      <c r="N20" s="19">
        <f>B20+D20+F20+H20+J20</f>
        <v>871317623.00000024</v>
      </c>
      <c r="P20" s="5" t="s">
        <v>0</v>
      </c>
      <c r="Q20" s="48">
        <f>Q19+R19</f>
        <v>115598</v>
      </c>
      <c r="R20" s="49"/>
      <c r="S20" s="48">
        <f>S19+T19</f>
        <v>15835</v>
      </c>
      <c r="T20" s="49"/>
      <c r="U20" s="48">
        <f>U19+V19</f>
        <v>13662</v>
      </c>
      <c r="V20" s="49"/>
      <c r="W20" s="48">
        <f>W19+X19</f>
        <v>32482</v>
      </c>
      <c r="X20" s="49"/>
      <c r="Y20" s="48">
        <f>Y19+Z19</f>
        <v>15293</v>
      </c>
      <c r="Z20" s="49"/>
      <c r="AA20" s="48">
        <f>AA19+AB19</f>
        <v>192870</v>
      </c>
      <c r="AB20" s="49"/>
      <c r="AC20" s="20">
        <f>Q20+S20+U20+W20+Y20</f>
        <v>192870</v>
      </c>
      <c r="AE20" s="5" t="s">
        <v>0</v>
      </c>
      <c r="AF20" s="28">
        <f>IFERROR(B20/Q20,"N.A.")</f>
        <v>5177.1842678939101</v>
      </c>
      <c r="AG20" s="29"/>
      <c r="AH20" s="28">
        <f>IFERROR(D20/S20,"N.A.")</f>
        <v>3741.4996526681398</v>
      </c>
      <c r="AI20" s="29"/>
      <c r="AJ20" s="28">
        <f>IFERROR(F20/U20,"N.A.")</f>
        <v>8529.8599033816427</v>
      </c>
      <c r="AK20" s="29"/>
      <c r="AL20" s="28">
        <f>IFERROR(H20/W20,"N.A.")</f>
        <v>2988.2360384212789</v>
      </c>
      <c r="AM20" s="29"/>
      <c r="AN20" s="28">
        <f>IFERROR(J20/Y20,"N.A.")</f>
        <v>0</v>
      </c>
      <c r="AO20" s="29"/>
      <c r="AP20" s="28">
        <f>IFERROR(L20/AA20,"N.A.")</f>
        <v>4517.6420542334226</v>
      </c>
      <c r="AQ20" s="29"/>
      <c r="AR20" s="17">
        <f>IFERROR(N20/AC20, "N.A.")</f>
        <v>4517.6420542334226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20932095.999999996</v>
      </c>
      <c r="C27" s="2"/>
      <c r="D27" s="2">
        <v>14700931</v>
      </c>
      <c r="E27" s="2"/>
      <c r="F27" s="2">
        <v>39786870</v>
      </c>
      <c r="G27" s="2"/>
      <c r="H27" s="2">
        <v>49833873</v>
      </c>
      <c r="I27" s="2"/>
      <c r="J27" s="2">
        <v>0</v>
      </c>
      <c r="K27" s="2"/>
      <c r="L27" s="1">
        <f t="shared" ref="L27:M30" si="13">B27+D27+F27+H27+J27</f>
        <v>125253770</v>
      </c>
      <c r="M27" s="13">
        <f t="shared" si="13"/>
        <v>0</v>
      </c>
      <c r="N27" s="14">
        <f>L27+M27</f>
        <v>125253770</v>
      </c>
      <c r="P27" s="3" t="s">
        <v>12</v>
      </c>
      <c r="Q27" s="2">
        <v>5593</v>
      </c>
      <c r="R27" s="2">
        <v>0</v>
      </c>
      <c r="S27" s="2">
        <v>4578</v>
      </c>
      <c r="T27" s="2">
        <v>0</v>
      </c>
      <c r="U27" s="2">
        <v>3890</v>
      </c>
      <c r="V27" s="2">
        <v>0</v>
      </c>
      <c r="W27" s="2">
        <v>12122</v>
      </c>
      <c r="X27" s="2">
        <v>0</v>
      </c>
      <c r="Y27" s="2">
        <v>1624</v>
      </c>
      <c r="Z27" s="2">
        <v>0</v>
      </c>
      <c r="AA27" s="1">
        <f t="shared" ref="AA27:AB30" si="14">Q27+S27+U27+W27+Y27</f>
        <v>27807</v>
      </c>
      <c r="AB27" s="13">
        <f t="shared" si="14"/>
        <v>0</v>
      </c>
      <c r="AC27" s="14">
        <f>AA27+AB27</f>
        <v>27807</v>
      </c>
      <c r="AE27" s="3" t="s">
        <v>12</v>
      </c>
      <c r="AF27" s="2">
        <f t="shared" ref="AF27:AR30" si="15">IFERROR(B27/Q27, "N.A.")</f>
        <v>3742.5524763096723</v>
      </c>
      <c r="AG27" s="2" t="str">
        <f t="shared" si="15"/>
        <v>N.A.</v>
      </c>
      <c r="AH27" s="2">
        <f t="shared" si="15"/>
        <v>3211.2125382262998</v>
      </c>
      <c r="AI27" s="2" t="str">
        <f t="shared" si="15"/>
        <v>N.A.</v>
      </c>
      <c r="AJ27" s="2">
        <f t="shared" si="15"/>
        <v>10227.987146529564</v>
      </c>
      <c r="AK27" s="2" t="str">
        <f t="shared" si="15"/>
        <v>N.A.</v>
      </c>
      <c r="AL27" s="2">
        <f t="shared" si="15"/>
        <v>4111.0273057251279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4504.3970942568421</v>
      </c>
      <c r="AQ27" s="16" t="str">
        <f t="shared" si="15"/>
        <v>N.A.</v>
      </c>
      <c r="AR27" s="14">
        <f t="shared" si="15"/>
        <v>4504.3970942568421</v>
      </c>
    </row>
    <row r="28" spans="1:44" ht="15" customHeight="1" thickBot="1" x14ac:dyDescent="0.3">
      <c r="A28" s="3" t="s">
        <v>13</v>
      </c>
      <c r="B28" s="2">
        <v>1039310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1039310</v>
      </c>
      <c r="M28" s="13">
        <f t="shared" si="13"/>
        <v>0</v>
      </c>
      <c r="N28" s="14">
        <f>L28+M28</f>
        <v>1039310</v>
      </c>
      <c r="P28" s="3" t="s">
        <v>13</v>
      </c>
      <c r="Q28" s="2">
        <v>642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642</v>
      </c>
      <c r="AB28" s="13">
        <f t="shared" si="14"/>
        <v>0</v>
      </c>
      <c r="AC28" s="14">
        <f>AA28+AB28</f>
        <v>642</v>
      </c>
      <c r="AE28" s="3" t="s">
        <v>13</v>
      </c>
      <c r="AF28" s="2">
        <f t="shared" si="15"/>
        <v>1618.8629283489097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1618.8629283489097</v>
      </c>
      <c r="AQ28" s="16" t="str">
        <f t="shared" si="15"/>
        <v>N.A.</v>
      </c>
      <c r="AR28" s="14">
        <f t="shared" si="15"/>
        <v>1618.8629283489097</v>
      </c>
    </row>
    <row r="29" spans="1:44" ht="15" customHeight="1" thickBot="1" x14ac:dyDescent="0.3">
      <c r="A29" s="3" t="s">
        <v>14</v>
      </c>
      <c r="B29" s="2">
        <v>43978426</v>
      </c>
      <c r="C29" s="2">
        <v>280541159.00000006</v>
      </c>
      <c r="D29" s="2">
        <v>23230668.000000004</v>
      </c>
      <c r="E29" s="2">
        <v>6044560</v>
      </c>
      <c r="F29" s="2"/>
      <c r="G29" s="2">
        <v>30242640</v>
      </c>
      <c r="H29" s="2"/>
      <c r="I29" s="2">
        <v>14490130</v>
      </c>
      <c r="J29" s="2">
        <v>0</v>
      </c>
      <c r="K29" s="2"/>
      <c r="L29" s="1">
        <f t="shared" si="13"/>
        <v>67209094</v>
      </c>
      <c r="M29" s="13">
        <f t="shared" si="13"/>
        <v>331318489.00000006</v>
      </c>
      <c r="N29" s="14">
        <f>L29+M29</f>
        <v>398527583.00000006</v>
      </c>
      <c r="P29" s="3" t="s">
        <v>14</v>
      </c>
      <c r="Q29" s="2">
        <v>11675</v>
      </c>
      <c r="R29" s="2">
        <v>46671</v>
      </c>
      <c r="S29" s="2">
        <v>5766</v>
      </c>
      <c r="T29" s="2">
        <v>1248</v>
      </c>
      <c r="U29" s="2">
        <v>0</v>
      </c>
      <c r="V29" s="2">
        <v>3631</v>
      </c>
      <c r="W29" s="2">
        <v>0</v>
      </c>
      <c r="X29" s="2">
        <v>3411</v>
      </c>
      <c r="Y29" s="2">
        <v>1106</v>
      </c>
      <c r="Z29" s="2">
        <v>0</v>
      </c>
      <c r="AA29" s="1">
        <f t="shared" si="14"/>
        <v>18547</v>
      </c>
      <c r="AB29" s="13">
        <f t="shared" si="14"/>
        <v>54961</v>
      </c>
      <c r="AC29" s="14">
        <f>AA29+AB29</f>
        <v>73508</v>
      </c>
      <c r="AE29" s="3" t="s">
        <v>14</v>
      </c>
      <c r="AF29" s="2">
        <f t="shared" si="15"/>
        <v>3766.8887366167023</v>
      </c>
      <c r="AG29" s="2">
        <f t="shared" si="15"/>
        <v>6011.0380964624728</v>
      </c>
      <c r="AH29" s="2">
        <f t="shared" si="15"/>
        <v>4028.9053069719048</v>
      </c>
      <c r="AI29" s="2">
        <f t="shared" si="15"/>
        <v>4843.3974358974356</v>
      </c>
      <c r="AJ29" s="2" t="str">
        <f t="shared" si="15"/>
        <v>N.A.</v>
      </c>
      <c r="AK29" s="2">
        <f t="shared" si="15"/>
        <v>8329.0112916551916</v>
      </c>
      <c r="AL29" s="2" t="str">
        <f t="shared" si="15"/>
        <v>N.A.</v>
      </c>
      <c r="AM29" s="2">
        <f t="shared" si="15"/>
        <v>4248.0592201700383</v>
      </c>
      <c r="AN29" s="2">
        <f t="shared" si="15"/>
        <v>0</v>
      </c>
      <c r="AO29" s="2" t="str">
        <f t="shared" si="15"/>
        <v>N.A.</v>
      </c>
      <c r="AP29" s="15">
        <f t="shared" si="15"/>
        <v>3623.7177980266351</v>
      </c>
      <c r="AQ29" s="16">
        <f t="shared" si="15"/>
        <v>6028.2471024908582</v>
      </c>
      <c r="AR29" s="14">
        <f t="shared" si="15"/>
        <v>5421.5538852913978</v>
      </c>
    </row>
    <row r="30" spans="1:44" ht="15" customHeight="1" thickBot="1" x14ac:dyDescent="0.3">
      <c r="A30" s="3" t="s">
        <v>15</v>
      </c>
      <c r="B30" s="2">
        <v>13696483.999999993</v>
      </c>
      <c r="C30" s="2">
        <v>2277410</v>
      </c>
      <c r="D30" s="2">
        <v>3579105.0000000005</v>
      </c>
      <c r="E30" s="2">
        <v>3266495</v>
      </c>
      <c r="F30" s="2"/>
      <c r="G30" s="2">
        <v>25506796.000000007</v>
      </c>
      <c r="H30" s="2">
        <v>1918626.0000000005</v>
      </c>
      <c r="I30" s="2"/>
      <c r="J30" s="2">
        <v>0</v>
      </c>
      <c r="K30" s="2"/>
      <c r="L30" s="1">
        <f t="shared" si="13"/>
        <v>19194214.999999993</v>
      </c>
      <c r="M30" s="13">
        <f t="shared" si="13"/>
        <v>31050701.000000007</v>
      </c>
      <c r="N30" s="14">
        <f>L30+M30</f>
        <v>50244916</v>
      </c>
      <c r="P30" s="3" t="s">
        <v>15</v>
      </c>
      <c r="Q30" s="2">
        <v>5168</v>
      </c>
      <c r="R30" s="2">
        <v>666</v>
      </c>
      <c r="S30" s="2">
        <v>1093</v>
      </c>
      <c r="T30" s="2">
        <v>682</v>
      </c>
      <c r="U30" s="2">
        <v>0</v>
      </c>
      <c r="V30" s="2">
        <v>1799</v>
      </c>
      <c r="W30" s="2">
        <v>3055</v>
      </c>
      <c r="X30" s="2">
        <v>0</v>
      </c>
      <c r="Y30" s="2">
        <v>1944</v>
      </c>
      <c r="Z30" s="2">
        <v>0</v>
      </c>
      <c r="AA30" s="1">
        <f t="shared" si="14"/>
        <v>11260</v>
      </c>
      <c r="AB30" s="13">
        <f t="shared" si="14"/>
        <v>3147</v>
      </c>
      <c r="AC30" s="18">
        <f>AA30+AB30</f>
        <v>14407</v>
      </c>
      <c r="AE30" s="3" t="s">
        <v>15</v>
      </c>
      <c r="AF30" s="2">
        <f t="shared" si="15"/>
        <v>2650.2484520123826</v>
      </c>
      <c r="AG30" s="2">
        <f t="shared" si="15"/>
        <v>3419.5345345345345</v>
      </c>
      <c r="AH30" s="2">
        <f t="shared" si="15"/>
        <v>3274.5699908508695</v>
      </c>
      <c r="AI30" s="2">
        <f t="shared" si="15"/>
        <v>4789.5821114369501</v>
      </c>
      <c r="AJ30" s="2" t="str">
        <f t="shared" si="15"/>
        <v>N.A.</v>
      </c>
      <c r="AK30" s="2">
        <f t="shared" si="15"/>
        <v>14178.319066147864</v>
      </c>
      <c r="AL30" s="2">
        <f t="shared" si="15"/>
        <v>628.02815057283158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1704.6372113676725</v>
      </c>
      <c r="AQ30" s="16">
        <f t="shared" si="15"/>
        <v>9866.7623133142697</v>
      </c>
      <c r="AR30" s="14">
        <f t="shared" si="15"/>
        <v>3487.534948289026</v>
      </c>
    </row>
    <row r="31" spans="1:44" ht="15" customHeight="1" thickBot="1" x14ac:dyDescent="0.3">
      <c r="A31" s="4" t="s">
        <v>16</v>
      </c>
      <c r="B31" s="2">
        <f t="shared" ref="B31:K31" si="16">SUM(B27:B30)</f>
        <v>79646316</v>
      </c>
      <c r="C31" s="2">
        <f t="shared" si="16"/>
        <v>282818569.00000006</v>
      </c>
      <c r="D31" s="2">
        <f t="shared" si="16"/>
        <v>41510704</v>
      </c>
      <c r="E31" s="2">
        <f t="shared" si="16"/>
        <v>9311055</v>
      </c>
      <c r="F31" s="2">
        <f t="shared" si="16"/>
        <v>39786870</v>
      </c>
      <c r="G31" s="2">
        <f t="shared" si="16"/>
        <v>55749436.000000007</v>
      </c>
      <c r="H31" s="2">
        <f t="shared" si="16"/>
        <v>51752499</v>
      </c>
      <c r="I31" s="2">
        <f t="shared" si="16"/>
        <v>14490130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212696389</v>
      </c>
      <c r="M31" s="13">
        <f t="shared" ref="M31" si="18">C31+E31+G31+I31+K31</f>
        <v>362369190.00000006</v>
      </c>
      <c r="N31" s="18">
        <f>L31+M31</f>
        <v>575065579</v>
      </c>
      <c r="P31" s="4" t="s">
        <v>16</v>
      </c>
      <c r="Q31" s="2">
        <f t="shared" ref="Q31:Z31" si="19">SUM(Q27:Q30)</f>
        <v>23078</v>
      </c>
      <c r="R31" s="2">
        <f t="shared" si="19"/>
        <v>47337</v>
      </c>
      <c r="S31" s="2">
        <f t="shared" si="19"/>
        <v>11437</v>
      </c>
      <c r="T31" s="2">
        <f t="shared" si="19"/>
        <v>1930</v>
      </c>
      <c r="U31" s="2">
        <f t="shared" si="19"/>
        <v>3890</v>
      </c>
      <c r="V31" s="2">
        <f t="shared" si="19"/>
        <v>5430</v>
      </c>
      <c r="W31" s="2">
        <f t="shared" si="19"/>
        <v>15177</v>
      </c>
      <c r="X31" s="2">
        <f t="shared" si="19"/>
        <v>3411</v>
      </c>
      <c r="Y31" s="2">
        <f t="shared" si="19"/>
        <v>4674</v>
      </c>
      <c r="Z31" s="2">
        <f t="shared" si="19"/>
        <v>0</v>
      </c>
      <c r="AA31" s="1">
        <f t="shared" ref="AA31" si="20">Q31+S31+U31+W31+Y31</f>
        <v>58256</v>
      </c>
      <c r="AB31" s="13">
        <f t="shared" ref="AB31" si="21">R31+T31+V31+X31+Z31</f>
        <v>58108</v>
      </c>
      <c r="AC31" s="14">
        <f>AA31+AB31</f>
        <v>116364</v>
      </c>
      <c r="AE31" s="4" t="s">
        <v>16</v>
      </c>
      <c r="AF31" s="2">
        <f t="shared" ref="AF31:AO31" si="22">IFERROR(B31/Q31, "N.A.")</f>
        <v>3451.1793049657681</v>
      </c>
      <c r="AG31" s="2">
        <f t="shared" si="22"/>
        <v>5974.5773707670542</v>
      </c>
      <c r="AH31" s="2">
        <f t="shared" si="22"/>
        <v>3629.5098364955843</v>
      </c>
      <c r="AI31" s="2">
        <f t="shared" si="22"/>
        <v>4824.3808290155439</v>
      </c>
      <c r="AJ31" s="2">
        <f t="shared" si="22"/>
        <v>10227.987146529564</v>
      </c>
      <c r="AK31" s="2">
        <f t="shared" si="22"/>
        <v>10266.931123388584</v>
      </c>
      <c r="AL31" s="2">
        <f t="shared" si="22"/>
        <v>3409.9294326942081</v>
      </c>
      <c r="AM31" s="2">
        <f t="shared" si="22"/>
        <v>4248.0592201700383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3651.0640792364734</v>
      </c>
      <c r="AQ31" s="16">
        <f t="shared" ref="AQ31" si="24">IFERROR(M31/AB31, "N.A.")</f>
        <v>6236.1325462931109</v>
      </c>
      <c r="AR31" s="14">
        <f t="shared" ref="AR31" si="25">IFERROR(N31/AC31, "N.A.")</f>
        <v>4941.954375923825</v>
      </c>
    </row>
    <row r="32" spans="1:44" ht="15" customHeight="1" thickBot="1" x14ac:dyDescent="0.3">
      <c r="A32" s="5" t="s">
        <v>0</v>
      </c>
      <c r="B32" s="48">
        <f>B31+C31</f>
        <v>362464885.00000006</v>
      </c>
      <c r="C32" s="49"/>
      <c r="D32" s="48">
        <f>D31+E31</f>
        <v>50821759</v>
      </c>
      <c r="E32" s="49"/>
      <c r="F32" s="48">
        <f>F31+G31</f>
        <v>95536306</v>
      </c>
      <c r="G32" s="49"/>
      <c r="H32" s="48">
        <f>H31+I31</f>
        <v>66242629</v>
      </c>
      <c r="I32" s="49"/>
      <c r="J32" s="48">
        <f>J31+K31</f>
        <v>0</v>
      </c>
      <c r="K32" s="49"/>
      <c r="L32" s="48">
        <f>L31+M31</f>
        <v>575065579</v>
      </c>
      <c r="M32" s="50"/>
      <c r="N32" s="19">
        <f>B32+D32+F32+H32+J32</f>
        <v>575065579</v>
      </c>
      <c r="P32" s="5" t="s">
        <v>0</v>
      </c>
      <c r="Q32" s="48">
        <f>Q31+R31</f>
        <v>70415</v>
      </c>
      <c r="R32" s="49"/>
      <c r="S32" s="48">
        <f>S31+T31</f>
        <v>13367</v>
      </c>
      <c r="T32" s="49"/>
      <c r="U32" s="48">
        <f>U31+V31</f>
        <v>9320</v>
      </c>
      <c r="V32" s="49"/>
      <c r="W32" s="48">
        <f>W31+X31</f>
        <v>18588</v>
      </c>
      <c r="X32" s="49"/>
      <c r="Y32" s="48">
        <f>Y31+Z31</f>
        <v>4674</v>
      </c>
      <c r="Z32" s="49"/>
      <c r="AA32" s="48">
        <f>AA31+AB31</f>
        <v>116364</v>
      </c>
      <c r="AB32" s="49"/>
      <c r="AC32" s="20">
        <f>Q32+S32+U32+W32+Y32</f>
        <v>116364</v>
      </c>
      <c r="AE32" s="5" t="s">
        <v>0</v>
      </c>
      <c r="AF32" s="28">
        <f>IFERROR(B32/Q32,"N.A.")</f>
        <v>5147.5521550805943</v>
      </c>
      <c r="AG32" s="29"/>
      <c r="AH32" s="28">
        <f>IFERROR(D32/S32,"N.A.")</f>
        <v>3802.0317947183362</v>
      </c>
      <c r="AI32" s="29"/>
      <c r="AJ32" s="28">
        <f>IFERROR(F32/U32,"N.A.")</f>
        <v>10250.67660944206</v>
      </c>
      <c r="AK32" s="29"/>
      <c r="AL32" s="28">
        <f>IFERROR(H32/W32,"N.A.")</f>
        <v>3563.7308478588338</v>
      </c>
      <c r="AM32" s="29"/>
      <c r="AN32" s="28">
        <f>IFERROR(J32/Y32,"N.A.")</f>
        <v>0</v>
      </c>
      <c r="AO32" s="29"/>
      <c r="AP32" s="28">
        <f>IFERROR(L32/AA32,"N.A.")</f>
        <v>4941.954375923825</v>
      </c>
      <c r="AQ32" s="29"/>
      <c r="AR32" s="17">
        <f>IFERROR(N32/AC32, "N.A.")</f>
        <v>4941.954375923825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1381590.0000000002</v>
      </c>
      <c r="C39" s="2"/>
      <c r="D39" s="2"/>
      <c r="E39" s="2"/>
      <c r="F39" s="2">
        <v>3706390.0000000005</v>
      </c>
      <c r="G39" s="2"/>
      <c r="H39" s="2">
        <v>27933753.999999996</v>
      </c>
      <c r="I39" s="2"/>
      <c r="J39" s="2">
        <v>0</v>
      </c>
      <c r="K39" s="2"/>
      <c r="L39" s="1">
        <f t="shared" ref="L39:M42" si="26">B39+D39+F39+H39+J39</f>
        <v>33021733.999999996</v>
      </c>
      <c r="M39" s="13">
        <f t="shared" si="26"/>
        <v>0</v>
      </c>
      <c r="N39" s="14">
        <f>L39+M39</f>
        <v>33021733.999999996</v>
      </c>
      <c r="P39" s="3" t="s">
        <v>12</v>
      </c>
      <c r="Q39" s="2">
        <v>994</v>
      </c>
      <c r="R39" s="2">
        <v>0</v>
      </c>
      <c r="S39" s="2">
        <v>0</v>
      </c>
      <c r="T39" s="2">
        <v>0</v>
      </c>
      <c r="U39" s="2">
        <v>1634</v>
      </c>
      <c r="V39" s="2">
        <v>0</v>
      </c>
      <c r="W39" s="2">
        <v>13337</v>
      </c>
      <c r="X39" s="2">
        <v>0</v>
      </c>
      <c r="Y39" s="2">
        <v>4231</v>
      </c>
      <c r="Z39" s="2">
        <v>0</v>
      </c>
      <c r="AA39" s="1">
        <f t="shared" ref="AA39:AB42" si="27">Q39+S39+U39+W39+Y39</f>
        <v>20196</v>
      </c>
      <c r="AB39" s="13">
        <f t="shared" si="27"/>
        <v>0</v>
      </c>
      <c r="AC39" s="14">
        <f>AA39+AB39</f>
        <v>20196</v>
      </c>
      <c r="AE39" s="3" t="s">
        <v>12</v>
      </c>
      <c r="AF39" s="2">
        <f t="shared" ref="AF39:AR42" si="28">IFERROR(B39/Q39, "N.A.")</f>
        <v>1389.929577464789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2268.2925336597309</v>
      </c>
      <c r="AK39" s="2" t="str">
        <f t="shared" si="28"/>
        <v>N.A.</v>
      </c>
      <c r="AL39" s="2">
        <f t="shared" si="28"/>
        <v>2094.4555747169525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1635.0630817983758</v>
      </c>
      <c r="AQ39" s="16" t="str">
        <f t="shared" si="28"/>
        <v>N.A.</v>
      </c>
      <c r="AR39" s="14">
        <f t="shared" si="28"/>
        <v>1635.0630817983758</v>
      </c>
    </row>
    <row r="40" spans="1:44" ht="15" customHeight="1" thickBot="1" x14ac:dyDescent="0.3">
      <c r="A40" s="3" t="s">
        <v>13</v>
      </c>
      <c r="B40" s="2">
        <v>17637260.000000004</v>
      </c>
      <c r="C40" s="2">
        <v>2412470</v>
      </c>
      <c r="D40" s="2">
        <v>161508</v>
      </c>
      <c r="E40" s="2"/>
      <c r="F40" s="2"/>
      <c r="G40" s="2"/>
      <c r="H40" s="2"/>
      <c r="I40" s="2"/>
      <c r="J40" s="2"/>
      <c r="K40" s="2"/>
      <c r="L40" s="1">
        <f t="shared" si="26"/>
        <v>17798768.000000004</v>
      </c>
      <c r="M40" s="13">
        <f t="shared" si="26"/>
        <v>2412470</v>
      </c>
      <c r="N40" s="14">
        <f>L40+M40</f>
        <v>20211238.000000004</v>
      </c>
      <c r="P40" s="3" t="s">
        <v>13</v>
      </c>
      <c r="Q40" s="2">
        <v>6766</v>
      </c>
      <c r="R40" s="2">
        <v>861</v>
      </c>
      <c r="S40" s="2">
        <v>313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7079</v>
      </c>
      <c r="AB40" s="13">
        <f t="shared" si="27"/>
        <v>861</v>
      </c>
      <c r="AC40" s="14">
        <f>AA40+AB40</f>
        <v>7940</v>
      </c>
      <c r="AE40" s="3" t="s">
        <v>13</v>
      </c>
      <c r="AF40" s="2">
        <f t="shared" si="28"/>
        <v>2606.7484481229685</v>
      </c>
      <c r="AG40" s="2">
        <f t="shared" si="28"/>
        <v>2801.9396051103367</v>
      </c>
      <c r="AH40" s="2">
        <f t="shared" si="28"/>
        <v>516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2514.3054103686968</v>
      </c>
      <c r="AQ40" s="16">
        <f t="shared" si="28"/>
        <v>2801.9396051103367</v>
      </c>
      <c r="AR40" s="14">
        <f t="shared" si="28"/>
        <v>2545.4959697733002</v>
      </c>
    </row>
    <row r="41" spans="1:44" ht="15" customHeight="1" thickBot="1" x14ac:dyDescent="0.3">
      <c r="A41" s="3" t="s">
        <v>14</v>
      </c>
      <c r="B41" s="2">
        <v>18034323.000000004</v>
      </c>
      <c r="C41" s="2">
        <v>196425519.00000003</v>
      </c>
      <c r="D41" s="2">
        <v>8263380.0000000009</v>
      </c>
      <c r="E41" s="2"/>
      <c r="F41" s="2"/>
      <c r="G41" s="2">
        <v>16890500</v>
      </c>
      <c r="H41" s="2"/>
      <c r="I41" s="2">
        <v>2887500</v>
      </c>
      <c r="J41" s="2">
        <v>0</v>
      </c>
      <c r="K41" s="2"/>
      <c r="L41" s="1">
        <f t="shared" si="26"/>
        <v>26297703.000000004</v>
      </c>
      <c r="M41" s="13">
        <f t="shared" si="26"/>
        <v>216203519.00000003</v>
      </c>
      <c r="N41" s="14">
        <f>L41+M41</f>
        <v>242501222.00000003</v>
      </c>
      <c r="P41" s="3" t="s">
        <v>14</v>
      </c>
      <c r="Q41" s="2">
        <v>7419</v>
      </c>
      <c r="R41" s="2">
        <v>29053</v>
      </c>
      <c r="S41" s="2">
        <v>2155</v>
      </c>
      <c r="T41" s="2">
        <v>0</v>
      </c>
      <c r="U41" s="2">
        <v>0</v>
      </c>
      <c r="V41" s="2">
        <v>2539</v>
      </c>
      <c r="W41" s="2">
        <v>0</v>
      </c>
      <c r="X41" s="2">
        <v>493</v>
      </c>
      <c r="Y41" s="2">
        <v>6071</v>
      </c>
      <c r="Z41" s="2">
        <v>0</v>
      </c>
      <c r="AA41" s="1">
        <f t="shared" si="27"/>
        <v>15645</v>
      </c>
      <c r="AB41" s="13">
        <f t="shared" si="27"/>
        <v>32085</v>
      </c>
      <c r="AC41" s="14">
        <f>AA41+AB41</f>
        <v>47730</v>
      </c>
      <c r="AE41" s="3" t="s">
        <v>14</v>
      </c>
      <c r="AF41" s="2">
        <f t="shared" si="28"/>
        <v>2430.8293570562078</v>
      </c>
      <c r="AG41" s="2">
        <f t="shared" si="28"/>
        <v>6760.9375623859851</v>
      </c>
      <c r="AH41" s="2">
        <f t="shared" si="28"/>
        <v>3834.5150812064971</v>
      </c>
      <c r="AI41" s="2" t="str">
        <f t="shared" si="28"/>
        <v>N.A.</v>
      </c>
      <c r="AJ41" s="2" t="str">
        <f t="shared" si="28"/>
        <v>N.A.</v>
      </c>
      <c r="AK41" s="2">
        <f t="shared" si="28"/>
        <v>6652.4222134698703</v>
      </c>
      <c r="AL41" s="2" t="str">
        <f t="shared" si="28"/>
        <v>N.A.</v>
      </c>
      <c r="AM41" s="2">
        <f t="shared" si="28"/>
        <v>5856.9979716024345</v>
      </c>
      <c r="AN41" s="2">
        <f t="shared" si="28"/>
        <v>0</v>
      </c>
      <c r="AO41" s="2" t="str">
        <f t="shared" si="28"/>
        <v>N.A.</v>
      </c>
      <c r="AP41" s="15">
        <f t="shared" si="28"/>
        <v>1680.9014381591564</v>
      </c>
      <c r="AQ41" s="16">
        <f t="shared" si="28"/>
        <v>6738.4609318996427</v>
      </c>
      <c r="AR41" s="14">
        <f t="shared" si="28"/>
        <v>5080.6876597527771</v>
      </c>
    </row>
    <row r="42" spans="1:44" ht="15" customHeight="1" thickBot="1" x14ac:dyDescent="0.3">
      <c r="A42" s="3" t="s">
        <v>15</v>
      </c>
      <c r="B42" s="2">
        <v>116100</v>
      </c>
      <c r="C42" s="2"/>
      <c r="D42" s="2"/>
      <c r="E42" s="2"/>
      <c r="F42" s="2"/>
      <c r="G42" s="2">
        <v>401750</v>
      </c>
      <c r="H42" s="2">
        <v>0</v>
      </c>
      <c r="I42" s="2"/>
      <c r="J42" s="2">
        <v>0</v>
      </c>
      <c r="K42" s="2"/>
      <c r="L42" s="1">
        <f t="shared" si="26"/>
        <v>116100</v>
      </c>
      <c r="M42" s="13">
        <f t="shared" si="26"/>
        <v>401750</v>
      </c>
      <c r="N42" s="14">
        <f>L42+M42</f>
        <v>517850</v>
      </c>
      <c r="P42" s="3" t="s">
        <v>15</v>
      </c>
      <c r="Q42" s="2">
        <v>90</v>
      </c>
      <c r="R42" s="2">
        <v>0</v>
      </c>
      <c r="S42" s="2">
        <v>0</v>
      </c>
      <c r="T42" s="2">
        <v>0</v>
      </c>
      <c r="U42" s="2">
        <v>0</v>
      </c>
      <c r="V42" s="2">
        <v>169</v>
      </c>
      <c r="W42" s="2">
        <v>64</v>
      </c>
      <c r="X42" s="2">
        <v>0</v>
      </c>
      <c r="Y42" s="2">
        <v>317</v>
      </c>
      <c r="Z42" s="2">
        <v>0</v>
      </c>
      <c r="AA42" s="1">
        <f t="shared" si="27"/>
        <v>471</v>
      </c>
      <c r="AB42" s="13">
        <f t="shared" si="27"/>
        <v>169</v>
      </c>
      <c r="AC42" s="14">
        <f>AA42+AB42</f>
        <v>640</v>
      </c>
      <c r="AE42" s="3" t="s">
        <v>15</v>
      </c>
      <c r="AF42" s="2">
        <f t="shared" si="28"/>
        <v>1290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>
        <f t="shared" si="28"/>
        <v>2377.2189349112427</v>
      </c>
      <c r="AL42" s="2">
        <f t="shared" si="28"/>
        <v>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246.49681528662421</v>
      </c>
      <c r="AQ42" s="16">
        <f t="shared" si="28"/>
        <v>2377.2189349112427</v>
      </c>
      <c r="AR42" s="14">
        <f t="shared" si="28"/>
        <v>809.140625</v>
      </c>
    </row>
    <row r="43" spans="1:44" ht="15" customHeight="1" thickBot="1" x14ac:dyDescent="0.3">
      <c r="A43" s="4" t="s">
        <v>16</v>
      </c>
      <c r="B43" s="2">
        <f t="shared" ref="B43:K43" si="29">SUM(B39:B42)</f>
        <v>37169273.000000007</v>
      </c>
      <c r="C43" s="2">
        <f t="shared" si="29"/>
        <v>198837989.00000003</v>
      </c>
      <c r="D43" s="2">
        <f t="shared" si="29"/>
        <v>8424888</v>
      </c>
      <c r="E43" s="2">
        <f t="shared" si="29"/>
        <v>0</v>
      </c>
      <c r="F43" s="2">
        <f t="shared" si="29"/>
        <v>3706390.0000000005</v>
      </c>
      <c r="G43" s="2">
        <f t="shared" si="29"/>
        <v>17292250</v>
      </c>
      <c r="H43" s="2">
        <f t="shared" si="29"/>
        <v>27933753.999999996</v>
      </c>
      <c r="I43" s="2">
        <f t="shared" si="29"/>
        <v>2887500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77234305</v>
      </c>
      <c r="M43" s="13">
        <f t="shared" ref="M43" si="31">C43+E43+G43+I43+K43</f>
        <v>219017739.00000003</v>
      </c>
      <c r="N43" s="18">
        <f>L43+M43</f>
        <v>296252044</v>
      </c>
      <c r="P43" s="4" t="s">
        <v>16</v>
      </c>
      <c r="Q43" s="2">
        <f t="shared" ref="Q43:Z43" si="32">SUM(Q39:Q42)</f>
        <v>15269</v>
      </c>
      <c r="R43" s="2">
        <f t="shared" si="32"/>
        <v>29914</v>
      </c>
      <c r="S43" s="2">
        <f t="shared" si="32"/>
        <v>2468</v>
      </c>
      <c r="T43" s="2">
        <f t="shared" si="32"/>
        <v>0</v>
      </c>
      <c r="U43" s="2">
        <f t="shared" si="32"/>
        <v>1634</v>
      </c>
      <c r="V43" s="2">
        <f t="shared" si="32"/>
        <v>2708</v>
      </c>
      <c r="W43" s="2">
        <f t="shared" si="32"/>
        <v>13401</v>
      </c>
      <c r="X43" s="2">
        <f t="shared" si="32"/>
        <v>493</v>
      </c>
      <c r="Y43" s="2">
        <f t="shared" si="32"/>
        <v>10619</v>
      </c>
      <c r="Z43" s="2">
        <f t="shared" si="32"/>
        <v>0</v>
      </c>
      <c r="AA43" s="1">
        <f t="shared" ref="AA43" si="33">Q43+S43+U43+W43+Y43</f>
        <v>43391</v>
      </c>
      <c r="AB43" s="13">
        <f t="shared" ref="AB43" si="34">R43+T43+V43+X43+Z43</f>
        <v>33115</v>
      </c>
      <c r="AC43" s="18">
        <f>AA43+AB43</f>
        <v>76506</v>
      </c>
      <c r="AE43" s="4" t="s">
        <v>16</v>
      </c>
      <c r="AF43" s="2">
        <f t="shared" ref="AF43:AO43" si="35">IFERROR(B43/Q43, "N.A.")</f>
        <v>2434.2964830702736</v>
      </c>
      <c r="AG43" s="2">
        <f t="shared" si="35"/>
        <v>6646.9876646386319</v>
      </c>
      <c r="AH43" s="2">
        <f t="shared" si="35"/>
        <v>3413.6499189627229</v>
      </c>
      <c r="AI43" s="2" t="str">
        <f t="shared" si="35"/>
        <v>N.A.</v>
      </c>
      <c r="AJ43" s="2">
        <f t="shared" si="35"/>
        <v>2268.2925336597309</v>
      </c>
      <c r="AK43" s="2">
        <f t="shared" si="35"/>
        <v>6385.6166912850813</v>
      </c>
      <c r="AL43" s="2">
        <f t="shared" si="35"/>
        <v>2084.4529512722929</v>
      </c>
      <c r="AM43" s="2">
        <f t="shared" si="35"/>
        <v>5856.9979716024345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1779.9613975248324</v>
      </c>
      <c r="AQ43" s="16">
        <f t="shared" ref="AQ43" si="37">IFERROR(M43/AB43, "N.A.")</f>
        <v>6613.8529065378234</v>
      </c>
      <c r="AR43" s="14">
        <f t="shared" ref="AR43" si="38">IFERROR(N43/AC43, "N.A.")</f>
        <v>3872.2720309518209</v>
      </c>
    </row>
    <row r="44" spans="1:44" ht="15" customHeight="1" thickBot="1" x14ac:dyDescent="0.3">
      <c r="A44" s="5" t="s">
        <v>0</v>
      </c>
      <c r="B44" s="48">
        <f>B43+C43</f>
        <v>236007262.00000003</v>
      </c>
      <c r="C44" s="49"/>
      <c r="D44" s="48">
        <f>D43+E43</f>
        <v>8424888</v>
      </c>
      <c r="E44" s="49"/>
      <c r="F44" s="48">
        <f>F43+G43</f>
        <v>20998640</v>
      </c>
      <c r="G44" s="49"/>
      <c r="H44" s="48">
        <f>H43+I43</f>
        <v>30821253.999999996</v>
      </c>
      <c r="I44" s="49"/>
      <c r="J44" s="48">
        <f>J43+K43</f>
        <v>0</v>
      </c>
      <c r="K44" s="49"/>
      <c r="L44" s="48">
        <f>L43+M43</f>
        <v>296252044</v>
      </c>
      <c r="M44" s="50"/>
      <c r="N44" s="19">
        <f>B44+D44+F44+H44+J44</f>
        <v>296252044</v>
      </c>
      <c r="P44" s="5" t="s">
        <v>0</v>
      </c>
      <c r="Q44" s="48">
        <f>Q43+R43</f>
        <v>45183</v>
      </c>
      <c r="R44" s="49"/>
      <c r="S44" s="48">
        <f>S43+T43</f>
        <v>2468</v>
      </c>
      <c r="T44" s="49"/>
      <c r="U44" s="48">
        <f>U43+V43</f>
        <v>4342</v>
      </c>
      <c r="V44" s="49"/>
      <c r="W44" s="48">
        <f>W43+X43</f>
        <v>13894</v>
      </c>
      <c r="X44" s="49"/>
      <c r="Y44" s="48">
        <f>Y43+Z43</f>
        <v>10619</v>
      </c>
      <c r="Z44" s="49"/>
      <c r="AA44" s="48">
        <f>AA43+AB43</f>
        <v>76506</v>
      </c>
      <c r="AB44" s="50"/>
      <c r="AC44" s="19">
        <f>Q44+S44+U44+W44+Y44</f>
        <v>76506</v>
      </c>
      <c r="AE44" s="5" t="s">
        <v>0</v>
      </c>
      <c r="AF44" s="28">
        <f>IFERROR(B44/Q44,"N.A.")</f>
        <v>5223.3641413806081</v>
      </c>
      <c r="AG44" s="29"/>
      <c r="AH44" s="28">
        <f>IFERROR(D44/S44,"N.A.")</f>
        <v>3413.6499189627229</v>
      </c>
      <c r="AI44" s="29"/>
      <c r="AJ44" s="28">
        <f>IFERROR(F44/U44,"N.A.")</f>
        <v>4836.1676646706583</v>
      </c>
      <c r="AK44" s="29"/>
      <c r="AL44" s="28">
        <f>IFERROR(H44/W44,"N.A.")</f>
        <v>2218.3139484669637</v>
      </c>
      <c r="AM44" s="29"/>
      <c r="AN44" s="28">
        <f>IFERROR(J44/Y44,"N.A.")</f>
        <v>0</v>
      </c>
      <c r="AO44" s="29"/>
      <c r="AP44" s="28">
        <f>IFERROR(L44/AA44,"N.A.")</f>
        <v>3872.2720309518209</v>
      </c>
      <c r="AQ44" s="29"/>
      <c r="AR44" s="17">
        <f>IFERROR(N44/AC44, "N.A.")</f>
        <v>3872.2720309518209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86839531.00000003</v>
      </c>
      <c r="C15" s="2"/>
      <c r="D15" s="2">
        <v>59590391</v>
      </c>
      <c r="E15" s="2"/>
      <c r="F15" s="2">
        <v>47420710.000000007</v>
      </c>
      <c r="G15" s="2"/>
      <c r="H15" s="2">
        <v>166641239</v>
      </c>
      <c r="I15" s="2"/>
      <c r="J15" s="2">
        <v>0</v>
      </c>
      <c r="K15" s="2"/>
      <c r="L15" s="1">
        <f t="shared" ref="L15:M18" si="0">B15+D15+F15+H15+J15</f>
        <v>360491871</v>
      </c>
      <c r="M15" s="13">
        <f t="shared" si="0"/>
        <v>0</v>
      </c>
      <c r="N15" s="14">
        <f>L15+M15</f>
        <v>360491871</v>
      </c>
      <c r="P15" s="3" t="s">
        <v>12</v>
      </c>
      <c r="Q15" s="2">
        <v>20910</v>
      </c>
      <c r="R15" s="2">
        <v>0</v>
      </c>
      <c r="S15" s="2">
        <v>10596</v>
      </c>
      <c r="T15" s="2">
        <v>0</v>
      </c>
      <c r="U15" s="2">
        <v>9150</v>
      </c>
      <c r="V15" s="2">
        <v>0</v>
      </c>
      <c r="W15" s="2">
        <v>43811</v>
      </c>
      <c r="X15" s="2">
        <v>0</v>
      </c>
      <c r="Y15" s="2">
        <v>4883</v>
      </c>
      <c r="Z15" s="2">
        <v>0</v>
      </c>
      <c r="AA15" s="1">
        <f t="shared" ref="AA15:AB18" si="1">Q15+S15+U15+W15+Y15</f>
        <v>89350</v>
      </c>
      <c r="AB15" s="13">
        <f t="shared" si="1"/>
        <v>0</v>
      </c>
      <c r="AC15" s="14">
        <f>AA15+AB15</f>
        <v>89350</v>
      </c>
      <c r="AE15" s="3" t="s">
        <v>12</v>
      </c>
      <c r="AF15" s="2">
        <f t="shared" ref="AF15:AR18" si="2">IFERROR(B15/Q15, "N.A.")</f>
        <v>4153.0143950263046</v>
      </c>
      <c r="AG15" s="2" t="str">
        <f t="shared" si="2"/>
        <v>N.A.</v>
      </c>
      <c r="AH15" s="2">
        <f t="shared" si="2"/>
        <v>5623.8572102680255</v>
      </c>
      <c r="AI15" s="2" t="str">
        <f t="shared" si="2"/>
        <v>N.A.</v>
      </c>
      <c r="AJ15" s="2">
        <f t="shared" si="2"/>
        <v>5182.5912568306021</v>
      </c>
      <c r="AK15" s="2" t="str">
        <f t="shared" si="2"/>
        <v>N.A.</v>
      </c>
      <c r="AL15" s="2">
        <f t="shared" si="2"/>
        <v>3803.6392458514983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4034.6040402909903</v>
      </c>
      <c r="AQ15" s="16" t="str">
        <f t="shared" si="2"/>
        <v>N.A.</v>
      </c>
      <c r="AR15" s="14">
        <f t="shared" si="2"/>
        <v>4034.6040402909903</v>
      </c>
    </row>
    <row r="16" spans="1:44" ht="15" customHeight="1" thickBot="1" x14ac:dyDescent="0.3">
      <c r="A16" s="3" t="s">
        <v>13</v>
      </c>
      <c r="B16" s="2">
        <v>46386351.999999993</v>
      </c>
      <c r="C16" s="2">
        <v>3354680</v>
      </c>
      <c r="D16" s="2">
        <v>79200</v>
      </c>
      <c r="E16" s="2"/>
      <c r="F16" s="2"/>
      <c r="G16" s="2"/>
      <c r="H16" s="2"/>
      <c r="I16" s="2"/>
      <c r="J16" s="2"/>
      <c r="K16" s="2"/>
      <c r="L16" s="1">
        <f t="shared" si="0"/>
        <v>46465551.999999993</v>
      </c>
      <c r="M16" s="13">
        <f t="shared" si="0"/>
        <v>3354680</v>
      </c>
      <c r="N16" s="14">
        <f>L16+M16</f>
        <v>49820231.999999993</v>
      </c>
      <c r="P16" s="3" t="s">
        <v>13</v>
      </c>
      <c r="Q16" s="2">
        <v>15141</v>
      </c>
      <c r="R16" s="2">
        <v>792</v>
      </c>
      <c r="S16" s="2">
        <v>165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15306</v>
      </c>
      <c r="AB16" s="13">
        <f t="shared" si="1"/>
        <v>792</v>
      </c>
      <c r="AC16" s="14">
        <f>AA16+AB16</f>
        <v>16098</v>
      </c>
      <c r="AE16" s="3" t="s">
        <v>13</v>
      </c>
      <c r="AF16" s="2">
        <f t="shared" si="2"/>
        <v>3063.6253880192849</v>
      </c>
      <c r="AG16" s="2">
        <f t="shared" si="2"/>
        <v>4235.7070707070707</v>
      </c>
      <c r="AH16" s="2">
        <f t="shared" si="2"/>
        <v>480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3035.7736835228011</v>
      </c>
      <c r="AQ16" s="16">
        <f t="shared" si="2"/>
        <v>4235.7070707070707</v>
      </c>
      <c r="AR16" s="14">
        <f t="shared" si="2"/>
        <v>3094.8087961237416</v>
      </c>
    </row>
    <row r="17" spans="1:44" ht="15" customHeight="1" thickBot="1" x14ac:dyDescent="0.3">
      <c r="A17" s="3" t="s">
        <v>14</v>
      </c>
      <c r="B17" s="2">
        <v>195953023</v>
      </c>
      <c r="C17" s="2">
        <v>949848715.00000215</v>
      </c>
      <c r="D17" s="2">
        <v>77218003.999999985</v>
      </c>
      <c r="E17" s="2">
        <v>44179300.000000007</v>
      </c>
      <c r="F17" s="2"/>
      <c r="G17" s="2">
        <v>128044770.00000003</v>
      </c>
      <c r="H17" s="2"/>
      <c r="I17" s="2">
        <v>70518929.999999985</v>
      </c>
      <c r="J17" s="2">
        <v>0</v>
      </c>
      <c r="K17" s="2"/>
      <c r="L17" s="1">
        <f t="shared" si="0"/>
        <v>273171027</v>
      </c>
      <c r="M17" s="13">
        <f t="shared" si="0"/>
        <v>1192591715.0000021</v>
      </c>
      <c r="N17" s="14">
        <f>L17+M17</f>
        <v>1465762742.0000021</v>
      </c>
      <c r="P17" s="3" t="s">
        <v>14</v>
      </c>
      <c r="Q17" s="2">
        <v>40044</v>
      </c>
      <c r="R17" s="2">
        <v>161959</v>
      </c>
      <c r="S17" s="2">
        <v>10061</v>
      </c>
      <c r="T17" s="2">
        <v>4396</v>
      </c>
      <c r="U17" s="2">
        <v>0</v>
      </c>
      <c r="V17" s="2">
        <v>12327</v>
      </c>
      <c r="W17" s="2">
        <v>0</v>
      </c>
      <c r="X17" s="2">
        <v>8633</v>
      </c>
      <c r="Y17" s="2">
        <v>6280</v>
      </c>
      <c r="Z17" s="2">
        <v>0</v>
      </c>
      <c r="AA17" s="1">
        <f t="shared" si="1"/>
        <v>56385</v>
      </c>
      <c r="AB17" s="13">
        <f t="shared" si="1"/>
        <v>187315</v>
      </c>
      <c r="AC17" s="14">
        <f>AA17+AB17</f>
        <v>243700</v>
      </c>
      <c r="AE17" s="3" t="s">
        <v>14</v>
      </c>
      <c r="AF17" s="2">
        <f t="shared" si="2"/>
        <v>4893.4427879332734</v>
      </c>
      <c r="AG17" s="2">
        <f t="shared" si="2"/>
        <v>5864.7479609036991</v>
      </c>
      <c r="AH17" s="2">
        <f t="shared" si="2"/>
        <v>7674.9830036775656</v>
      </c>
      <c r="AI17" s="2">
        <f t="shared" si="2"/>
        <v>10049.886260236581</v>
      </c>
      <c r="AJ17" s="2" t="str">
        <f t="shared" si="2"/>
        <v>N.A.</v>
      </c>
      <c r="AK17" s="2">
        <f t="shared" si="2"/>
        <v>10387.342419080071</v>
      </c>
      <c r="AL17" s="2" t="str">
        <f t="shared" si="2"/>
        <v>N.A.</v>
      </c>
      <c r="AM17" s="2">
        <f t="shared" si="2"/>
        <v>8168.5312174215205</v>
      </c>
      <c r="AN17" s="2">
        <f t="shared" si="2"/>
        <v>0</v>
      </c>
      <c r="AO17" s="2" t="str">
        <f t="shared" si="2"/>
        <v>N.A.</v>
      </c>
      <c r="AP17" s="15">
        <f t="shared" si="2"/>
        <v>4844.7464219207232</v>
      </c>
      <c r="AQ17" s="16">
        <f t="shared" si="2"/>
        <v>6366.7710274137262</v>
      </c>
      <c r="AR17" s="14">
        <f t="shared" si="2"/>
        <v>6014.6193762823232</v>
      </c>
    </row>
    <row r="18" spans="1:44" ht="15" customHeight="1" thickBot="1" x14ac:dyDescent="0.3">
      <c r="A18" s="3" t="s">
        <v>15</v>
      </c>
      <c r="B18" s="2">
        <v>4179989.9999999995</v>
      </c>
      <c r="C18" s="2">
        <v>195200</v>
      </c>
      <c r="D18" s="2">
        <v>183180</v>
      </c>
      <c r="E18" s="2"/>
      <c r="F18" s="2"/>
      <c r="G18" s="2">
        <v>0</v>
      </c>
      <c r="H18" s="2">
        <v>178450</v>
      </c>
      <c r="I18" s="2"/>
      <c r="J18" s="2"/>
      <c r="K18" s="2"/>
      <c r="L18" s="1">
        <f t="shared" si="0"/>
        <v>4541620</v>
      </c>
      <c r="M18" s="13">
        <f t="shared" si="0"/>
        <v>195200</v>
      </c>
      <c r="N18" s="14">
        <f>L18+M18</f>
        <v>4736820</v>
      </c>
      <c r="P18" s="3" t="s">
        <v>15</v>
      </c>
      <c r="Q18" s="2">
        <v>440</v>
      </c>
      <c r="R18" s="2">
        <v>122</v>
      </c>
      <c r="S18" s="2">
        <v>142</v>
      </c>
      <c r="T18" s="2">
        <v>0</v>
      </c>
      <c r="U18" s="2">
        <v>0</v>
      </c>
      <c r="V18" s="2">
        <v>109</v>
      </c>
      <c r="W18" s="2">
        <v>205</v>
      </c>
      <c r="X18" s="2">
        <v>0</v>
      </c>
      <c r="Y18" s="2">
        <v>0</v>
      </c>
      <c r="Z18" s="2">
        <v>0</v>
      </c>
      <c r="AA18" s="1">
        <f t="shared" si="1"/>
        <v>787</v>
      </c>
      <c r="AB18" s="13">
        <f t="shared" si="1"/>
        <v>231</v>
      </c>
      <c r="AC18" s="18">
        <f>AA18+AB18</f>
        <v>1018</v>
      </c>
      <c r="AE18" s="3" t="s">
        <v>15</v>
      </c>
      <c r="AF18" s="2">
        <f t="shared" si="2"/>
        <v>9499.9772727272721</v>
      </c>
      <c r="AG18" s="2">
        <f t="shared" si="2"/>
        <v>1600</v>
      </c>
      <c r="AH18" s="2">
        <f t="shared" si="2"/>
        <v>1290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870.48780487804879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5770.8005082592126</v>
      </c>
      <c r="AQ18" s="16">
        <f t="shared" si="2"/>
        <v>845.02164502164499</v>
      </c>
      <c r="AR18" s="14">
        <f t="shared" si="2"/>
        <v>4653.0648330058939</v>
      </c>
    </row>
    <row r="19" spans="1:44" ht="15" customHeight="1" thickBot="1" x14ac:dyDescent="0.3">
      <c r="A19" s="4" t="s">
        <v>16</v>
      </c>
      <c r="B19" s="2">
        <f t="shared" ref="B19:K19" si="3">SUM(B15:B18)</f>
        <v>333358896</v>
      </c>
      <c r="C19" s="2">
        <f t="shared" si="3"/>
        <v>953398595.00000215</v>
      </c>
      <c r="D19" s="2">
        <f t="shared" si="3"/>
        <v>137070775</v>
      </c>
      <c r="E19" s="2">
        <f t="shared" si="3"/>
        <v>44179300.000000007</v>
      </c>
      <c r="F19" s="2">
        <f t="shared" si="3"/>
        <v>47420710.000000007</v>
      </c>
      <c r="G19" s="2">
        <f t="shared" si="3"/>
        <v>128044770.00000003</v>
      </c>
      <c r="H19" s="2">
        <f t="shared" si="3"/>
        <v>166819689</v>
      </c>
      <c r="I19" s="2">
        <f t="shared" si="3"/>
        <v>70518929.999999985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684670070</v>
      </c>
      <c r="M19" s="13">
        <f t="shared" ref="M19" si="5">C19+E19+G19+I19+K19</f>
        <v>1196141595.0000021</v>
      </c>
      <c r="N19" s="18">
        <f>L19+M19</f>
        <v>1880811665.0000021</v>
      </c>
      <c r="P19" s="4" t="s">
        <v>16</v>
      </c>
      <c r="Q19" s="2">
        <f t="shared" ref="Q19:Z19" si="6">SUM(Q15:Q18)</f>
        <v>76535</v>
      </c>
      <c r="R19" s="2">
        <f t="shared" si="6"/>
        <v>162873</v>
      </c>
      <c r="S19" s="2">
        <f t="shared" si="6"/>
        <v>20964</v>
      </c>
      <c r="T19" s="2">
        <f t="shared" si="6"/>
        <v>4396</v>
      </c>
      <c r="U19" s="2">
        <f t="shared" si="6"/>
        <v>9150</v>
      </c>
      <c r="V19" s="2">
        <f t="shared" si="6"/>
        <v>12436</v>
      </c>
      <c r="W19" s="2">
        <f t="shared" si="6"/>
        <v>44016</v>
      </c>
      <c r="X19" s="2">
        <f t="shared" si="6"/>
        <v>8633</v>
      </c>
      <c r="Y19" s="2">
        <f t="shared" si="6"/>
        <v>11163</v>
      </c>
      <c r="Z19" s="2">
        <f t="shared" si="6"/>
        <v>0</v>
      </c>
      <c r="AA19" s="1">
        <f t="shared" ref="AA19" si="7">Q19+S19+U19+W19+Y19</f>
        <v>161828</v>
      </c>
      <c r="AB19" s="13">
        <f t="shared" ref="AB19" si="8">R19+T19+V19+X19+Z19</f>
        <v>188338</v>
      </c>
      <c r="AC19" s="14">
        <f>AA19+AB19</f>
        <v>350166</v>
      </c>
      <c r="AE19" s="4" t="s">
        <v>16</v>
      </c>
      <c r="AF19" s="2">
        <f t="shared" ref="AF19:AO19" si="9">IFERROR(B19/Q19, "N.A.")</f>
        <v>4355.6398510485396</v>
      </c>
      <c r="AG19" s="2">
        <f t="shared" si="9"/>
        <v>5853.6319402233776</v>
      </c>
      <c r="AH19" s="2">
        <f t="shared" si="9"/>
        <v>6538.3884277809575</v>
      </c>
      <c r="AI19" s="2">
        <f t="shared" si="9"/>
        <v>10049.886260236581</v>
      </c>
      <c r="AJ19" s="2">
        <f t="shared" si="9"/>
        <v>5182.5912568306021</v>
      </c>
      <c r="AK19" s="2">
        <f t="shared" si="9"/>
        <v>10296.298649083308</v>
      </c>
      <c r="AL19" s="2">
        <f t="shared" si="9"/>
        <v>3789.9783942202835</v>
      </c>
      <c r="AM19" s="2">
        <f t="shared" si="9"/>
        <v>8168.5312174215205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4230.8504708703067</v>
      </c>
      <c r="AQ19" s="16">
        <f t="shared" ref="AQ19" si="11">IFERROR(M19/AB19, "N.A.")</f>
        <v>6351.0369389077196</v>
      </c>
      <c r="AR19" s="14">
        <f t="shared" ref="AR19" si="12">IFERROR(N19/AC19, "N.A.")</f>
        <v>5371.200130795115</v>
      </c>
    </row>
    <row r="20" spans="1:44" ht="15" customHeight="1" thickBot="1" x14ac:dyDescent="0.3">
      <c r="A20" s="5" t="s">
        <v>0</v>
      </c>
      <c r="B20" s="48">
        <f>B19+C19</f>
        <v>1286757491.0000021</v>
      </c>
      <c r="C20" s="49"/>
      <c r="D20" s="48">
        <f>D19+E19</f>
        <v>181250075</v>
      </c>
      <c r="E20" s="49"/>
      <c r="F20" s="48">
        <f>F19+G19</f>
        <v>175465480.00000003</v>
      </c>
      <c r="G20" s="49"/>
      <c r="H20" s="48">
        <f>H19+I19</f>
        <v>237338619</v>
      </c>
      <c r="I20" s="49"/>
      <c r="J20" s="48">
        <f>J19+K19</f>
        <v>0</v>
      </c>
      <c r="K20" s="49"/>
      <c r="L20" s="48">
        <f>L19+M19</f>
        <v>1880811665.0000021</v>
      </c>
      <c r="M20" s="50"/>
      <c r="N20" s="19">
        <f>B20+D20+F20+H20+J20</f>
        <v>1880811665.0000021</v>
      </c>
      <c r="P20" s="5" t="s">
        <v>0</v>
      </c>
      <c r="Q20" s="48">
        <f>Q19+R19</f>
        <v>239408</v>
      </c>
      <c r="R20" s="49"/>
      <c r="S20" s="48">
        <f>S19+T19</f>
        <v>25360</v>
      </c>
      <c r="T20" s="49"/>
      <c r="U20" s="48">
        <f>U19+V19</f>
        <v>21586</v>
      </c>
      <c r="V20" s="49"/>
      <c r="W20" s="48">
        <f>W19+X19</f>
        <v>52649</v>
      </c>
      <c r="X20" s="49"/>
      <c r="Y20" s="48">
        <f>Y19+Z19</f>
        <v>11163</v>
      </c>
      <c r="Z20" s="49"/>
      <c r="AA20" s="48">
        <f>AA19+AB19</f>
        <v>350166</v>
      </c>
      <c r="AB20" s="49"/>
      <c r="AC20" s="20">
        <f>Q20+S20+U20+W20+Y20</f>
        <v>350166</v>
      </c>
      <c r="AE20" s="5" t="s">
        <v>0</v>
      </c>
      <c r="AF20" s="28">
        <f>IFERROR(B20/Q20,"N.A.")</f>
        <v>5374.747255730812</v>
      </c>
      <c r="AG20" s="29"/>
      <c r="AH20" s="28">
        <f>IFERROR(D20/S20,"N.A.")</f>
        <v>7147.0849763406941</v>
      </c>
      <c r="AI20" s="29"/>
      <c r="AJ20" s="28">
        <f>IFERROR(F20/U20,"N.A.")</f>
        <v>8128.6704345409071</v>
      </c>
      <c r="AK20" s="29"/>
      <c r="AL20" s="28">
        <f>IFERROR(H20/W20,"N.A.")</f>
        <v>4507.941632319702</v>
      </c>
      <c r="AM20" s="29"/>
      <c r="AN20" s="28">
        <f>IFERROR(J20/Y20,"N.A.")</f>
        <v>0</v>
      </c>
      <c r="AO20" s="29"/>
      <c r="AP20" s="28">
        <f>IFERROR(L20/AA20,"N.A.")</f>
        <v>5371.200130795115</v>
      </c>
      <c r="AQ20" s="29"/>
      <c r="AR20" s="17">
        <f>IFERROR(N20/AC20, "N.A.")</f>
        <v>5371.200130795115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74169835.999999985</v>
      </c>
      <c r="C27" s="2"/>
      <c r="D27" s="2">
        <v>56992040.999999985</v>
      </c>
      <c r="E27" s="2"/>
      <c r="F27" s="2">
        <v>40216540</v>
      </c>
      <c r="G27" s="2"/>
      <c r="H27" s="2">
        <v>113222984.99999997</v>
      </c>
      <c r="I27" s="2"/>
      <c r="J27" s="2">
        <v>0</v>
      </c>
      <c r="K27" s="2"/>
      <c r="L27" s="1">
        <f t="shared" ref="L27:M30" si="13">B27+D27+F27+H27+J27</f>
        <v>284601401.99999994</v>
      </c>
      <c r="M27" s="13">
        <f t="shared" si="13"/>
        <v>0</v>
      </c>
      <c r="N27" s="14">
        <f>L27+M27</f>
        <v>284601401.99999994</v>
      </c>
      <c r="P27" s="3" t="s">
        <v>12</v>
      </c>
      <c r="Q27" s="2">
        <v>16696</v>
      </c>
      <c r="R27" s="2">
        <v>0</v>
      </c>
      <c r="S27" s="2">
        <v>10137</v>
      </c>
      <c r="T27" s="2">
        <v>0</v>
      </c>
      <c r="U27" s="2">
        <v>7268</v>
      </c>
      <c r="V27" s="2">
        <v>0</v>
      </c>
      <c r="W27" s="2">
        <v>23569</v>
      </c>
      <c r="X27" s="2">
        <v>0</v>
      </c>
      <c r="Y27" s="2">
        <v>1513</v>
      </c>
      <c r="Z27" s="2">
        <v>0</v>
      </c>
      <c r="AA27" s="1">
        <f t="shared" ref="AA27:AB30" si="14">Q27+S27+U27+W27+Y27</f>
        <v>59183</v>
      </c>
      <c r="AB27" s="13">
        <f t="shared" si="14"/>
        <v>0</v>
      </c>
      <c r="AC27" s="14">
        <f>AA27+AB27</f>
        <v>59183</v>
      </c>
      <c r="AE27" s="3" t="s">
        <v>12</v>
      </c>
      <c r="AF27" s="2">
        <f t="shared" ref="AF27:AR30" si="15">IFERROR(B27/Q27, "N.A.")</f>
        <v>4442.371586008624</v>
      </c>
      <c r="AG27" s="2" t="str">
        <f t="shared" si="15"/>
        <v>N.A.</v>
      </c>
      <c r="AH27" s="2">
        <f t="shared" si="15"/>
        <v>5622.1802308375245</v>
      </c>
      <c r="AI27" s="2" t="str">
        <f t="shared" si="15"/>
        <v>N.A.</v>
      </c>
      <c r="AJ27" s="2">
        <f t="shared" si="15"/>
        <v>5533.3709411117225</v>
      </c>
      <c r="AK27" s="2" t="str">
        <f t="shared" si="15"/>
        <v>N.A.</v>
      </c>
      <c r="AL27" s="2">
        <f t="shared" si="15"/>
        <v>4803.8943103228803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4808.8370309041438</v>
      </c>
      <c r="AQ27" s="16" t="str">
        <f t="shared" si="15"/>
        <v>N.A.</v>
      </c>
      <c r="AR27" s="14">
        <f t="shared" si="15"/>
        <v>4808.8370309041438</v>
      </c>
    </row>
    <row r="28" spans="1:44" ht="15" customHeight="1" thickBot="1" x14ac:dyDescent="0.3">
      <c r="A28" s="3" t="s">
        <v>13</v>
      </c>
      <c r="B28" s="2">
        <v>4357949.9999999991</v>
      </c>
      <c r="C28" s="2">
        <v>1311500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4357949.9999999991</v>
      </c>
      <c r="M28" s="13">
        <f t="shared" si="13"/>
        <v>1311500</v>
      </c>
      <c r="N28" s="14">
        <f>L28+M28</f>
        <v>5669449.9999999991</v>
      </c>
      <c r="P28" s="3" t="s">
        <v>13</v>
      </c>
      <c r="Q28" s="2">
        <v>1067</v>
      </c>
      <c r="R28" s="2">
        <v>383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1067</v>
      </c>
      <c r="AB28" s="13">
        <f t="shared" si="14"/>
        <v>383</v>
      </c>
      <c r="AC28" s="14">
        <f>AA28+AB28</f>
        <v>1450</v>
      </c>
      <c r="AE28" s="3" t="s">
        <v>13</v>
      </c>
      <c r="AF28" s="2">
        <f t="shared" si="15"/>
        <v>4084.3017806935322</v>
      </c>
      <c r="AG28" s="2">
        <f t="shared" si="15"/>
        <v>3424.2819843342036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4084.3017806935322</v>
      </c>
      <c r="AQ28" s="16">
        <f t="shared" si="15"/>
        <v>3424.2819843342036</v>
      </c>
      <c r="AR28" s="14">
        <f t="shared" si="15"/>
        <v>3909.9655172413786</v>
      </c>
    </row>
    <row r="29" spans="1:44" ht="15" customHeight="1" thickBot="1" x14ac:dyDescent="0.3">
      <c r="A29" s="3" t="s">
        <v>14</v>
      </c>
      <c r="B29" s="2">
        <v>126283409.00000012</v>
      </c>
      <c r="C29" s="2">
        <v>613524943.99999988</v>
      </c>
      <c r="D29" s="2">
        <v>41033342.000000015</v>
      </c>
      <c r="E29" s="2">
        <v>37576299.999999993</v>
      </c>
      <c r="F29" s="2"/>
      <c r="G29" s="2">
        <v>78245849.999999985</v>
      </c>
      <c r="H29" s="2"/>
      <c r="I29" s="2">
        <v>56283700</v>
      </c>
      <c r="J29" s="2">
        <v>0</v>
      </c>
      <c r="K29" s="2"/>
      <c r="L29" s="1">
        <f t="shared" si="13"/>
        <v>167316751.00000012</v>
      </c>
      <c r="M29" s="13">
        <f t="shared" si="13"/>
        <v>785630793.99999988</v>
      </c>
      <c r="N29" s="14">
        <f>L29+M29</f>
        <v>952947545</v>
      </c>
      <c r="P29" s="3" t="s">
        <v>14</v>
      </c>
      <c r="Q29" s="2">
        <v>24102</v>
      </c>
      <c r="R29" s="2">
        <v>100942</v>
      </c>
      <c r="S29" s="2">
        <v>7221</v>
      </c>
      <c r="T29" s="2">
        <v>2884</v>
      </c>
      <c r="U29" s="2">
        <v>0</v>
      </c>
      <c r="V29" s="2">
        <v>8033</v>
      </c>
      <c r="W29" s="2">
        <v>0</v>
      </c>
      <c r="X29" s="2">
        <v>6669</v>
      </c>
      <c r="Y29" s="2">
        <v>2277</v>
      </c>
      <c r="Z29" s="2">
        <v>0</v>
      </c>
      <c r="AA29" s="1">
        <f t="shared" si="14"/>
        <v>33600</v>
      </c>
      <c r="AB29" s="13">
        <f t="shared" si="14"/>
        <v>118528</v>
      </c>
      <c r="AC29" s="14">
        <f>AA29+AB29</f>
        <v>152128</v>
      </c>
      <c r="AE29" s="3" t="s">
        <v>14</v>
      </c>
      <c r="AF29" s="2">
        <f t="shared" si="15"/>
        <v>5239.5406605261023</v>
      </c>
      <c r="AG29" s="2">
        <f t="shared" si="15"/>
        <v>6077.9947296467262</v>
      </c>
      <c r="AH29" s="2">
        <f t="shared" si="15"/>
        <v>5682.5013156072591</v>
      </c>
      <c r="AI29" s="2">
        <f t="shared" si="15"/>
        <v>13029.230235783631</v>
      </c>
      <c r="AJ29" s="2" t="str">
        <f t="shared" si="15"/>
        <v>N.A.</v>
      </c>
      <c r="AK29" s="2">
        <f t="shared" si="15"/>
        <v>9740.5514751649425</v>
      </c>
      <c r="AL29" s="2" t="str">
        <f t="shared" si="15"/>
        <v>N.A.</v>
      </c>
      <c r="AM29" s="2">
        <f t="shared" si="15"/>
        <v>8439.6011396011399</v>
      </c>
      <c r="AN29" s="2">
        <f t="shared" si="15"/>
        <v>0</v>
      </c>
      <c r="AO29" s="2" t="str">
        <f t="shared" si="15"/>
        <v>N.A.</v>
      </c>
      <c r="AP29" s="15">
        <f t="shared" si="15"/>
        <v>4979.6652083333365</v>
      </c>
      <c r="AQ29" s="16">
        <f t="shared" si="15"/>
        <v>6628.2295660097179</v>
      </c>
      <c r="AR29" s="14">
        <f t="shared" si="15"/>
        <v>6264.1166977808161</v>
      </c>
    </row>
    <row r="30" spans="1:44" ht="15" customHeight="1" thickBot="1" x14ac:dyDescent="0.3">
      <c r="A30" s="3" t="s">
        <v>15</v>
      </c>
      <c r="B30" s="2">
        <v>4179989.9999999995</v>
      </c>
      <c r="C30" s="2">
        <v>195200</v>
      </c>
      <c r="D30" s="2">
        <v>183180</v>
      </c>
      <c r="E30" s="2"/>
      <c r="F30" s="2"/>
      <c r="G30" s="2">
        <v>0</v>
      </c>
      <c r="H30" s="2">
        <v>178450</v>
      </c>
      <c r="I30" s="2"/>
      <c r="J30" s="2"/>
      <c r="K30" s="2"/>
      <c r="L30" s="1">
        <f t="shared" si="13"/>
        <v>4541620</v>
      </c>
      <c r="M30" s="13">
        <f t="shared" si="13"/>
        <v>195200</v>
      </c>
      <c r="N30" s="14">
        <f>L30+M30</f>
        <v>4736820</v>
      </c>
      <c r="P30" s="3" t="s">
        <v>15</v>
      </c>
      <c r="Q30" s="2">
        <v>440</v>
      </c>
      <c r="R30" s="2">
        <v>122</v>
      </c>
      <c r="S30" s="2">
        <v>142</v>
      </c>
      <c r="T30" s="2">
        <v>0</v>
      </c>
      <c r="U30" s="2">
        <v>0</v>
      </c>
      <c r="V30" s="2">
        <v>109</v>
      </c>
      <c r="W30" s="2">
        <v>205</v>
      </c>
      <c r="X30" s="2">
        <v>0</v>
      </c>
      <c r="Y30" s="2">
        <v>0</v>
      </c>
      <c r="Z30" s="2">
        <v>0</v>
      </c>
      <c r="AA30" s="1">
        <f t="shared" si="14"/>
        <v>787</v>
      </c>
      <c r="AB30" s="13">
        <f t="shared" si="14"/>
        <v>231</v>
      </c>
      <c r="AC30" s="18">
        <f>AA30+AB30</f>
        <v>1018</v>
      </c>
      <c r="AE30" s="3" t="s">
        <v>15</v>
      </c>
      <c r="AF30" s="2">
        <f t="shared" si="15"/>
        <v>9499.9772727272721</v>
      </c>
      <c r="AG30" s="2">
        <f t="shared" si="15"/>
        <v>1600</v>
      </c>
      <c r="AH30" s="2">
        <f t="shared" si="15"/>
        <v>1290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870.48780487804879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5770.8005082592126</v>
      </c>
      <c r="AQ30" s="16">
        <f t="shared" si="15"/>
        <v>845.02164502164499</v>
      </c>
      <c r="AR30" s="14">
        <f t="shared" si="15"/>
        <v>4653.0648330058939</v>
      </c>
    </row>
    <row r="31" spans="1:44" ht="15" customHeight="1" thickBot="1" x14ac:dyDescent="0.3">
      <c r="A31" s="4" t="s">
        <v>16</v>
      </c>
      <c r="B31" s="2">
        <f t="shared" ref="B31:K31" si="16">SUM(B27:B30)</f>
        <v>208991185.00000012</v>
      </c>
      <c r="C31" s="2">
        <f t="shared" si="16"/>
        <v>615031643.99999988</v>
      </c>
      <c r="D31" s="2">
        <f t="shared" si="16"/>
        <v>98208563</v>
      </c>
      <c r="E31" s="2">
        <f t="shared" si="16"/>
        <v>37576299.999999993</v>
      </c>
      <c r="F31" s="2">
        <f t="shared" si="16"/>
        <v>40216540</v>
      </c>
      <c r="G31" s="2">
        <f t="shared" si="16"/>
        <v>78245849.999999985</v>
      </c>
      <c r="H31" s="2">
        <f t="shared" si="16"/>
        <v>113401434.99999997</v>
      </c>
      <c r="I31" s="2">
        <f t="shared" si="16"/>
        <v>56283700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460817723.00000012</v>
      </c>
      <c r="M31" s="13">
        <f t="shared" ref="M31" si="18">C31+E31+G31+I31+K31</f>
        <v>787137493.99999988</v>
      </c>
      <c r="N31" s="18">
        <f>L31+M31</f>
        <v>1247955217</v>
      </c>
      <c r="P31" s="4" t="s">
        <v>16</v>
      </c>
      <c r="Q31" s="2">
        <f t="shared" ref="Q31:Z31" si="19">SUM(Q27:Q30)</f>
        <v>42305</v>
      </c>
      <c r="R31" s="2">
        <f t="shared" si="19"/>
        <v>101447</v>
      </c>
      <c r="S31" s="2">
        <f t="shared" si="19"/>
        <v>17500</v>
      </c>
      <c r="T31" s="2">
        <f t="shared" si="19"/>
        <v>2884</v>
      </c>
      <c r="U31" s="2">
        <f t="shared" si="19"/>
        <v>7268</v>
      </c>
      <c r="V31" s="2">
        <f t="shared" si="19"/>
        <v>8142</v>
      </c>
      <c r="W31" s="2">
        <f t="shared" si="19"/>
        <v>23774</v>
      </c>
      <c r="X31" s="2">
        <f t="shared" si="19"/>
        <v>6669</v>
      </c>
      <c r="Y31" s="2">
        <f t="shared" si="19"/>
        <v>3790</v>
      </c>
      <c r="Z31" s="2">
        <f t="shared" si="19"/>
        <v>0</v>
      </c>
      <c r="AA31" s="1">
        <f t="shared" ref="AA31" si="20">Q31+S31+U31+W31+Y31</f>
        <v>94637</v>
      </c>
      <c r="AB31" s="13">
        <f t="shared" ref="AB31" si="21">R31+T31+V31+X31+Z31</f>
        <v>119142</v>
      </c>
      <c r="AC31" s="14">
        <f>AA31+AB31</f>
        <v>213779</v>
      </c>
      <c r="AE31" s="4" t="s">
        <v>16</v>
      </c>
      <c r="AF31" s="2">
        <f t="shared" ref="AF31:AO31" si="22">IFERROR(B31/Q31, "N.A.")</f>
        <v>4940.1060158373739</v>
      </c>
      <c r="AG31" s="2">
        <f t="shared" si="22"/>
        <v>6062.590751821147</v>
      </c>
      <c r="AH31" s="2">
        <f t="shared" si="22"/>
        <v>5611.9178857142861</v>
      </c>
      <c r="AI31" s="2">
        <f t="shared" si="22"/>
        <v>13029.230235783631</v>
      </c>
      <c r="AJ31" s="2">
        <f t="shared" si="22"/>
        <v>5533.3709411117225</v>
      </c>
      <c r="AK31" s="2">
        <f t="shared" si="22"/>
        <v>9610.1510685335288</v>
      </c>
      <c r="AL31" s="2">
        <f t="shared" si="22"/>
        <v>4769.9770757970882</v>
      </c>
      <c r="AM31" s="2">
        <f t="shared" si="22"/>
        <v>8439.6011396011399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4869.3187970878207</v>
      </c>
      <c r="AQ31" s="16">
        <f t="shared" ref="AQ31" si="24">IFERROR(M31/AB31, "N.A.")</f>
        <v>6606.7171442480394</v>
      </c>
      <c r="AR31" s="14">
        <f t="shared" ref="AR31" si="25">IFERROR(N31/AC31, "N.A.")</f>
        <v>5837.5949789268352</v>
      </c>
    </row>
    <row r="32" spans="1:44" ht="15" customHeight="1" thickBot="1" x14ac:dyDescent="0.3">
      <c r="A32" s="5" t="s">
        <v>0</v>
      </c>
      <c r="B32" s="48">
        <f>B31+C31</f>
        <v>824022829</v>
      </c>
      <c r="C32" s="49"/>
      <c r="D32" s="48">
        <f>D31+E31</f>
        <v>135784863</v>
      </c>
      <c r="E32" s="49"/>
      <c r="F32" s="48">
        <f>F31+G31</f>
        <v>118462389.99999999</v>
      </c>
      <c r="G32" s="49"/>
      <c r="H32" s="48">
        <f>H31+I31</f>
        <v>169685134.99999997</v>
      </c>
      <c r="I32" s="49"/>
      <c r="J32" s="48">
        <f>J31+K31</f>
        <v>0</v>
      </c>
      <c r="K32" s="49"/>
      <c r="L32" s="48">
        <f>L31+M31</f>
        <v>1247955217</v>
      </c>
      <c r="M32" s="50"/>
      <c r="N32" s="19">
        <f>B32+D32+F32+H32+J32</f>
        <v>1247955217</v>
      </c>
      <c r="P32" s="5" t="s">
        <v>0</v>
      </c>
      <c r="Q32" s="48">
        <f>Q31+R31</f>
        <v>143752</v>
      </c>
      <c r="R32" s="49"/>
      <c r="S32" s="48">
        <f>S31+T31</f>
        <v>20384</v>
      </c>
      <c r="T32" s="49"/>
      <c r="U32" s="48">
        <f>U31+V31</f>
        <v>15410</v>
      </c>
      <c r="V32" s="49"/>
      <c r="W32" s="48">
        <f>W31+X31</f>
        <v>30443</v>
      </c>
      <c r="X32" s="49"/>
      <c r="Y32" s="48">
        <f>Y31+Z31</f>
        <v>3790</v>
      </c>
      <c r="Z32" s="49"/>
      <c r="AA32" s="48">
        <f>AA31+AB31</f>
        <v>213779</v>
      </c>
      <c r="AB32" s="49"/>
      <c r="AC32" s="20">
        <f>Q32+S32+U32+W32+Y32</f>
        <v>213779</v>
      </c>
      <c r="AE32" s="5" t="s">
        <v>0</v>
      </c>
      <c r="AF32" s="28">
        <f>IFERROR(B32/Q32,"N.A.")</f>
        <v>5732.2529703934551</v>
      </c>
      <c r="AG32" s="29"/>
      <c r="AH32" s="28">
        <f>IFERROR(D32/S32,"N.A.")</f>
        <v>6661.3453198587131</v>
      </c>
      <c r="AI32" s="29"/>
      <c r="AJ32" s="28">
        <f>IFERROR(F32/U32,"N.A.")</f>
        <v>7687.371187540557</v>
      </c>
      <c r="AK32" s="29"/>
      <c r="AL32" s="28">
        <f>IFERROR(H32/W32,"N.A.")</f>
        <v>5573.8637782084543</v>
      </c>
      <c r="AM32" s="29"/>
      <c r="AN32" s="28">
        <f>IFERROR(J32/Y32,"N.A.")</f>
        <v>0</v>
      </c>
      <c r="AO32" s="29"/>
      <c r="AP32" s="28">
        <f>IFERROR(L32/AA32,"N.A.")</f>
        <v>5837.5949789268352</v>
      </c>
      <c r="AQ32" s="29"/>
      <c r="AR32" s="17">
        <f>IFERROR(N32/AC32, "N.A.")</f>
        <v>5837.5949789268352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12669695</v>
      </c>
      <c r="C39" s="2"/>
      <c r="D39" s="2">
        <v>2598350</v>
      </c>
      <c r="E39" s="2"/>
      <c r="F39" s="2">
        <v>7204169.9999999991</v>
      </c>
      <c r="G39" s="2"/>
      <c r="H39" s="2">
        <v>53418253.999999993</v>
      </c>
      <c r="I39" s="2"/>
      <c r="J39" s="2">
        <v>0</v>
      </c>
      <c r="K39" s="2"/>
      <c r="L39" s="1">
        <f t="shared" ref="L39:M42" si="26">B39+D39+F39+H39+J39</f>
        <v>75890469</v>
      </c>
      <c r="M39" s="13">
        <f t="shared" si="26"/>
        <v>0</v>
      </c>
      <c r="N39" s="14">
        <f>L39+M39</f>
        <v>75890469</v>
      </c>
      <c r="P39" s="3" t="s">
        <v>12</v>
      </c>
      <c r="Q39" s="2">
        <v>4214</v>
      </c>
      <c r="R39" s="2">
        <v>0</v>
      </c>
      <c r="S39" s="2">
        <v>459</v>
      </c>
      <c r="T39" s="2">
        <v>0</v>
      </c>
      <c r="U39" s="2">
        <v>1882</v>
      </c>
      <c r="V39" s="2">
        <v>0</v>
      </c>
      <c r="W39" s="2">
        <v>20242</v>
      </c>
      <c r="X39" s="2">
        <v>0</v>
      </c>
      <c r="Y39" s="2">
        <v>3370</v>
      </c>
      <c r="Z39" s="2">
        <v>0</v>
      </c>
      <c r="AA39" s="1">
        <f t="shared" ref="AA39:AB42" si="27">Q39+S39+U39+W39+Y39</f>
        <v>30167</v>
      </c>
      <c r="AB39" s="13">
        <f t="shared" si="27"/>
        <v>0</v>
      </c>
      <c r="AC39" s="14">
        <f>AA39+AB39</f>
        <v>30167</v>
      </c>
      <c r="AE39" s="3" t="s">
        <v>12</v>
      </c>
      <c r="AF39" s="2">
        <f t="shared" ref="AF39:AR42" si="28">IFERROR(B39/Q39, "N.A.")</f>
        <v>3006.5721404841006</v>
      </c>
      <c r="AG39" s="2" t="str">
        <f t="shared" si="28"/>
        <v>N.A.</v>
      </c>
      <c r="AH39" s="2">
        <f t="shared" si="28"/>
        <v>5660.8932461873637</v>
      </c>
      <c r="AI39" s="2" t="str">
        <f t="shared" si="28"/>
        <v>N.A.</v>
      </c>
      <c r="AJ39" s="2">
        <f t="shared" si="28"/>
        <v>3827.9330499468647</v>
      </c>
      <c r="AK39" s="2" t="str">
        <f t="shared" si="28"/>
        <v>N.A.</v>
      </c>
      <c r="AL39" s="2">
        <f t="shared" si="28"/>
        <v>2638.981029542535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2515.6783571452247</v>
      </c>
      <c r="AQ39" s="16" t="str">
        <f t="shared" si="28"/>
        <v>N.A.</v>
      </c>
      <c r="AR39" s="14">
        <f t="shared" si="28"/>
        <v>2515.6783571452247</v>
      </c>
    </row>
    <row r="40" spans="1:44" ht="15" customHeight="1" thickBot="1" x14ac:dyDescent="0.3">
      <c r="A40" s="3" t="s">
        <v>13</v>
      </c>
      <c r="B40" s="2">
        <v>42028401.999999985</v>
      </c>
      <c r="C40" s="2">
        <v>2043180</v>
      </c>
      <c r="D40" s="2">
        <v>79200</v>
      </c>
      <c r="E40" s="2"/>
      <c r="F40" s="2"/>
      <c r="G40" s="2"/>
      <c r="H40" s="2"/>
      <c r="I40" s="2"/>
      <c r="J40" s="2"/>
      <c r="K40" s="2"/>
      <c r="L40" s="1">
        <f t="shared" si="26"/>
        <v>42107601.999999985</v>
      </c>
      <c r="M40" s="13">
        <f t="shared" si="26"/>
        <v>2043180</v>
      </c>
      <c r="N40" s="14">
        <f>L40+M40</f>
        <v>44150781.999999985</v>
      </c>
      <c r="P40" s="3" t="s">
        <v>13</v>
      </c>
      <c r="Q40" s="2">
        <v>14074</v>
      </c>
      <c r="R40" s="2">
        <v>409</v>
      </c>
      <c r="S40" s="2">
        <v>165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14239</v>
      </c>
      <c r="AB40" s="13">
        <f t="shared" si="27"/>
        <v>409</v>
      </c>
      <c r="AC40" s="14">
        <f>AA40+AB40</f>
        <v>14648</v>
      </c>
      <c r="AE40" s="3" t="s">
        <v>13</v>
      </c>
      <c r="AF40" s="2">
        <f t="shared" si="28"/>
        <v>2986.2442802330529</v>
      </c>
      <c r="AG40" s="2">
        <f t="shared" si="28"/>
        <v>4995.5501222493886</v>
      </c>
      <c r="AH40" s="2">
        <f t="shared" si="28"/>
        <v>480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2957.2021911651091</v>
      </c>
      <c r="AQ40" s="16">
        <f t="shared" si="28"/>
        <v>4995.5501222493886</v>
      </c>
      <c r="AR40" s="14">
        <f t="shared" si="28"/>
        <v>3014.1167394866184</v>
      </c>
    </row>
    <row r="41" spans="1:44" ht="15" customHeight="1" thickBot="1" x14ac:dyDescent="0.3">
      <c r="A41" s="3" t="s">
        <v>14</v>
      </c>
      <c r="B41" s="2">
        <v>69669613.999999985</v>
      </c>
      <c r="C41" s="2">
        <v>336323770.99999994</v>
      </c>
      <c r="D41" s="2">
        <v>36184662</v>
      </c>
      <c r="E41" s="2">
        <v>6602999.9999999981</v>
      </c>
      <c r="F41" s="2"/>
      <c r="G41" s="2">
        <v>49798919.999999993</v>
      </c>
      <c r="H41" s="2"/>
      <c r="I41" s="2">
        <v>14235230</v>
      </c>
      <c r="J41" s="2">
        <v>0</v>
      </c>
      <c r="K41" s="2"/>
      <c r="L41" s="1">
        <f t="shared" si="26"/>
        <v>105854275.99999999</v>
      </c>
      <c r="M41" s="13">
        <f t="shared" si="26"/>
        <v>406960920.99999994</v>
      </c>
      <c r="N41" s="14">
        <f>L41+M41</f>
        <v>512815196.99999994</v>
      </c>
      <c r="P41" s="3" t="s">
        <v>14</v>
      </c>
      <c r="Q41" s="2">
        <v>15942</v>
      </c>
      <c r="R41" s="2">
        <v>61017</v>
      </c>
      <c r="S41" s="2">
        <v>2840</v>
      </c>
      <c r="T41" s="2">
        <v>1512</v>
      </c>
      <c r="U41" s="2">
        <v>0</v>
      </c>
      <c r="V41" s="2">
        <v>4294</v>
      </c>
      <c r="W41" s="2">
        <v>0</v>
      </c>
      <c r="X41" s="2">
        <v>1964</v>
      </c>
      <c r="Y41" s="2">
        <v>4003</v>
      </c>
      <c r="Z41" s="2">
        <v>0</v>
      </c>
      <c r="AA41" s="1">
        <f t="shared" si="27"/>
        <v>22785</v>
      </c>
      <c r="AB41" s="13">
        <f t="shared" si="27"/>
        <v>68787</v>
      </c>
      <c r="AC41" s="14">
        <f>AA41+AB41</f>
        <v>91572</v>
      </c>
      <c r="AE41" s="3" t="s">
        <v>14</v>
      </c>
      <c r="AF41" s="2">
        <f t="shared" si="28"/>
        <v>4370.1928239869521</v>
      </c>
      <c r="AG41" s="2">
        <f t="shared" si="28"/>
        <v>5511.9683203041768</v>
      </c>
      <c r="AH41" s="2">
        <f t="shared" si="28"/>
        <v>12741.078169014085</v>
      </c>
      <c r="AI41" s="2">
        <f t="shared" si="28"/>
        <v>4367.0634920634911</v>
      </c>
      <c r="AJ41" s="2" t="str">
        <f t="shared" si="28"/>
        <v>N.A.</v>
      </c>
      <c r="AK41" s="2">
        <f t="shared" si="28"/>
        <v>11597.326502095946</v>
      </c>
      <c r="AL41" s="2" t="str">
        <f t="shared" si="28"/>
        <v>N.A.</v>
      </c>
      <c r="AM41" s="2">
        <f t="shared" si="28"/>
        <v>7248.0804480651732</v>
      </c>
      <c r="AN41" s="2">
        <f t="shared" si="28"/>
        <v>0</v>
      </c>
      <c r="AO41" s="2" t="str">
        <f t="shared" si="28"/>
        <v>N.A.</v>
      </c>
      <c r="AP41" s="15">
        <f t="shared" si="28"/>
        <v>4645.7878428790864</v>
      </c>
      <c r="AQ41" s="16">
        <f t="shared" si="28"/>
        <v>5916.2475613124561</v>
      </c>
      <c r="AR41" s="14">
        <f t="shared" si="28"/>
        <v>5600.1310116629529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124367710.99999997</v>
      </c>
      <c r="C43" s="2">
        <f t="shared" si="29"/>
        <v>338366950.99999994</v>
      </c>
      <c r="D43" s="2">
        <f t="shared" si="29"/>
        <v>38862212</v>
      </c>
      <c r="E43" s="2">
        <f t="shared" si="29"/>
        <v>6602999.9999999981</v>
      </c>
      <c r="F43" s="2">
        <f t="shared" si="29"/>
        <v>7204169.9999999991</v>
      </c>
      <c r="G43" s="2">
        <f t="shared" si="29"/>
        <v>49798919.999999993</v>
      </c>
      <c r="H43" s="2">
        <f t="shared" si="29"/>
        <v>53418253.999999993</v>
      </c>
      <c r="I43" s="2">
        <f t="shared" si="29"/>
        <v>14235230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223852346.99999997</v>
      </c>
      <c r="M43" s="13">
        <f t="shared" ref="M43" si="31">C43+E43+G43+I43+K43</f>
        <v>409004100.99999994</v>
      </c>
      <c r="N43" s="18">
        <f>L43+M43</f>
        <v>632856447.99999988</v>
      </c>
      <c r="P43" s="4" t="s">
        <v>16</v>
      </c>
      <c r="Q43" s="2">
        <f t="shared" ref="Q43:Z43" si="32">SUM(Q39:Q42)</f>
        <v>34230</v>
      </c>
      <c r="R43" s="2">
        <f t="shared" si="32"/>
        <v>61426</v>
      </c>
      <c r="S43" s="2">
        <f t="shared" si="32"/>
        <v>3464</v>
      </c>
      <c r="T43" s="2">
        <f t="shared" si="32"/>
        <v>1512</v>
      </c>
      <c r="U43" s="2">
        <f t="shared" si="32"/>
        <v>1882</v>
      </c>
      <c r="V43" s="2">
        <f t="shared" si="32"/>
        <v>4294</v>
      </c>
      <c r="W43" s="2">
        <f t="shared" si="32"/>
        <v>20242</v>
      </c>
      <c r="X43" s="2">
        <f t="shared" si="32"/>
        <v>1964</v>
      </c>
      <c r="Y43" s="2">
        <f t="shared" si="32"/>
        <v>7373</v>
      </c>
      <c r="Z43" s="2">
        <f t="shared" si="32"/>
        <v>0</v>
      </c>
      <c r="AA43" s="1">
        <f t="shared" ref="AA43" si="33">Q43+S43+U43+W43+Y43</f>
        <v>67191</v>
      </c>
      <c r="AB43" s="13">
        <f t="shared" ref="AB43" si="34">R43+T43+V43+X43+Z43</f>
        <v>69196</v>
      </c>
      <c r="AC43" s="18">
        <f>AA43+AB43</f>
        <v>136387</v>
      </c>
      <c r="AE43" s="4" t="s">
        <v>16</v>
      </c>
      <c r="AF43" s="2">
        <f t="shared" ref="AF43:AO43" si="35">IFERROR(B43/Q43, "N.A.")</f>
        <v>3633.2956763073321</v>
      </c>
      <c r="AG43" s="2">
        <f t="shared" si="35"/>
        <v>5508.5297919447785</v>
      </c>
      <c r="AH43" s="2">
        <f t="shared" si="35"/>
        <v>11218.88337182448</v>
      </c>
      <c r="AI43" s="2">
        <f t="shared" si="35"/>
        <v>4367.0634920634911</v>
      </c>
      <c r="AJ43" s="2">
        <f t="shared" si="35"/>
        <v>3827.9330499468647</v>
      </c>
      <c r="AK43" s="2">
        <f t="shared" si="35"/>
        <v>11597.326502095946</v>
      </c>
      <c r="AL43" s="2">
        <f t="shared" si="35"/>
        <v>2638.981029542535</v>
      </c>
      <c r="AM43" s="2">
        <f t="shared" si="35"/>
        <v>7248.0804480651732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3331.5823101308206</v>
      </c>
      <c r="AQ43" s="16">
        <f t="shared" ref="AQ43" si="37">IFERROR(M43/AB43, "N.A.")</f>
        <v>5910.8055523440653</v>
      </c>
      <c r="AR43" s="14">
        <f t="shared" ref="AR43" si="38">IFERROR(N43/AC43, "N.A.")</f>
        <v>4640.1522725772975</v>
      </c>
    </row>
    <row r="44" spans="1:44" ht="15" customHeight="1" thickBot="1" x14ac:dyDescent="0.3">
      <c r="A44" s="5" t="s">
        <v>0</v>
      </c>
      <c r="B44" s="48">
        <f>B43+C43</f>
        <v>462734661.99999988</v>
      </c>
      <c r="C44" s="49"/>
      <c r="D44" s="48">
        <f>D43+E43</f>
        <v>45465212</v>
      </c>
      <c r="E44" s="49"/>
      <c r="F44" s="48">
        <f>F43+G43</f>
        <v>57003089.999999993</v>
      </c>
      <c r="G44" s="49"/>
      <c r="H44" s="48">
        <f>H43+I43</f>
        <v>67653484</v>
      </c>
      <c r="I44" s="49"/>
      <c r="J44" s="48">
        <f>J43+K43</f>
        <v>0</v>
      </c>
      <c r="K44" s="49"/>
      <c r="L44" s="48">
        <f>L43+M43</f>
        <v>632856447.99999988</v>
      </c>
      <c r="M44" s="50"/>
      <c r="N44" s="19">
        <f>B44+D44+F44+H44+J44</f>
        <v>632856447.99999988</v>
      </c>
      <c r="P44" s="5" t="s">
        <v>0</v>
      </c>
      <c r="Q44" s="48">
        <f>Q43+R43</f>
        <v>95656</v>
      </c>
      <c r="R44" s="49"/>
      <c r="S44" s="48">
        <f>S43+T43</f>
        <v>4976</v>
      </c>
      <c r="T44" s="49"/>
      <c r="U44" s="48">
        <f>U43+V43</f>
        <v>6176</v>
      </c>
      <c r="V44" s="49"/>
      <c r="W44" s="48">
        <f>W43+X43</f>
        <v>22206</v>
      </c>
      <c r="X44" s="49"/>
      <c r="Y44" s="48">
        <f>Y43+Z43</f>
        <v>7373</v>
      </c>
      <c r="Z44" s="49"/>
      <c r="AA44" s="48">
        <f>AA43+AB43</f>
        <v>136387</v>
      </c>
      <c r="AB44" s="50"/>
      <c r="AC44" s="19">
        <f>Q44+S44+U44+W44+Y44</f>
        <v>136387</v>
      </c>
      <c r="AE44" s="5" t="s">
        <v>0</v>
      </c>
      <c r="AF44" s="28">
        <f>IFERROR(B44/Q44,"N.A.")</f>
        <v>4837.4870577904148</v>
      </c>
      <c r="AG44" s="29"/>
      <c r="AH44" s="28">
        <f>IFERROR(D44/S44,"N.A.")</f>
        <v>9136.8995176848875</v>
      </c>
      <c r="AI44" s="29"/>
      <c r="AJ44" s="28">
        <f>IFERROR(F44/U44,"N.A.")</f>
        <v>9229.7749352331593</v>
      </c>
      <c r="AK44" s="29"/>
      <c r="AL44" s="28">
        <f>IFERROR(H44/W44,"N.A.")</f>
        <v>3046.6308204989641</v>
      </c>
      <c r="AM44" s="29"/>
      <c r="AN44" s="28">
        <f>IFERROR(J44/Y44,"N.A.")</f>
        <v>0</v>
      </c>
      <c r="AO44" s="29"/>
      <c r="AP44" s="28">
        <f>IFERROR(L44/AA44,"N.A.")</f>
        <v>4640.1522725772975</v>
      </c>
      <c r="AQ44" s="29"/>
      <c r="AR44" s="17">
        <f>IFERROR(N44/AC44, "N.A.")</f>
        <v>4640.1522725772975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1087498</v>
      </c>
      <c r="C15" s="2"/>
      <c r="D15" s="2"/>
      <c r="E15" s="2"/>
      <c r="F15" s="2"/>
      <c r="G15" s="2"/>
      <c r="H15" s="2">
        <v>2792306.0000000005</v>
      </c>
      <c r="I15" s="2"/>
      <c r="J15" s="2">
        <v>0</v>
      </c>
      <c r="K15" s="2"/>
      <c r="L15" s="1">
        <f t="shared" ref="L15:M18" si="0">B15+D15+F15+H15+J15</f>
        <v>3879804.0000000005</v>
      </c>
      <c r="M15" s="13">
        <f t="shared" si="0"/>
        <v>0</v>
      </c>
      <c r="N15" s="14">
        <f>L15+M15</f>
        <v>3879804.0000000005</v>
      </c>
      <c r="P15" s="3" t="s">
        <v>12</v>
      </c>
      <c r="Q15" s="2">
        <v>879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1966</v>
      </c>
      <c r="X15" s="2">
        <v>0</v>
      </c>
      <c r="Y15" s="2">
        <v>456</v>
      </c>
      <c r="Z15" s="2">
        <v>0</v>
      </c>
      <c r="AA15" s="1">
        <f t="shared" ref="AA15:AB18" si="1">Q15+S15+U15+W15+Y15</f>
        <v>3301</v>
      </c>
      <c r="AB15" s="13">
        <f t="shared" si="1"/>
        <v>0</v>
      </c>
      <c r="AC15" s="14">
        <f>AA15+AB15</f>
        <v>3301</v>
      </c>
      <c r="AE15" s="3" t="s">
        <v>12</v>
      </c>
      <c r="AF15" s="2">
        <f t="shared" ref="AF15:AR18" si="2">IFERROR(B15/Q15, "N.A.")</f>
        <v>1237.1990898748577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1420.2980671414041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1175.3420175704334</v>
      </c>
      <c r="AQ15" s="16" t="str">
        <f t="shared" si="2"/>
        <v>N.A.</v>
      </c>
      <c r="AR15" s="14">
        <f t="shared" si="2"/>
        <v>1175.3420175704334</v>
      </c>
    </row>
    <row r="16" spans="1:44" ht="15" customHeight="1" thickBot="1" x14ac:dyDescent="0.3">
      <c r="A16" s="3" t="s">
        <v>13</v>
      </c>
      <c r="B16" s="2">
        <v>473899.99999999994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473899.99999999994</v>
      </c>
      <c r="M16" s="13">
        <f t="shared" si="0"/>
        <v>0</v>
      </c>
      <c r="N16" s="14">
        <f>L16+M16</f>
        <v>473899.99999999994</v>
      </c>
      <c r="P16" s="3" t="s">
        <v>13</v>
      </c>
      <c r="Q16" s="2">
        <v>457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457</v>
      </c>
      <c r="AB16" s="13">
        <f t="shared" si="1"/>
        <v>0</v>
      </c>
      <c r="AC16" s="14">
        <f>AA16+AB16</f>
        <v>457</v>
      </c>
      <c r="AE16" s="3" t="s">
        <v>13</v>
      </c>
      <c r="AF16" s="2">
        <f t="shared" si="2"/>
        <v>1036.980306345733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1036.980306345733</v>
      </c>
      <c r="AQ16" s="16" t="str">
        <f t="shared" si="2"/>
        <v>N.A.</v>
      </c>
      <c r="AR16" s="14">
        <f t="shared" si="2"/>
        <v>1036.980306345733</v>
      </c>
    </row>
    <row r="17" spans="1:44" ht="15" customHeight="1" thickBot="1" x14ac:dyDescent="0.3">
      <c r="A17" s="3" t="s">
        <v>14</v>
      </c>
      <c r="B17" s="2">
        <v>6237105</v>
      </c>
      <c r="C17" s="2">
        <v>15066580</v>
      </c>
      <c r="D17" s="2">
        <v>269051</v>
      </c>
      <c r="E17" s="2"/>
      <c r="F17" s="2"/>
      <c r="G17" s="2"/>
      <c r="H17" s="2"/>
      <c r="I17" s="2"/>
      <c r="J17" s="2"/>
      <c r="K17" s="2"/>
      <c r="L17" s="1">
        <f t="shared" si="0"/>
        <v>6506156</v>
      </c>
      <c r="M17" s="13">
        <f t="shared" si="0"/>
        <v>15066580</v>
      </c>
      <c r="N17" s="14">
        <f>L17+M17</f>
        <v>21572736</v>
      </c>
      <c r="P17" s="3" t="s">
        <v>14</v>
      </c>
      <c r="Q17" s="2">
        <v>2175</v>
      </c>
      <c r="R17" s="2">
        <v>2362</v>
      </c>
      <c r="S17" s="2">
        <v>345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2520</v>
      </c>
      <c r="AB17" s="13">
        <f t="shared" si="1"/>
        <v>2362</v>
      </c>
      <c r="AC17" s="14">
        <f>AA17+AB17</f>
        <v>4882</v>
      </c>
      <c r="AE17" s="3" t="s">
        <v>14</v>
      </c>
      <c r="AF17" s="2">
        <f t="shared" si="2"/>
        <v>2867.6344827586208</v>
      </c>
      <c r="AG17" s="2">
        <f t="shared" si="2"/>
        <v>6378.7383573243014</v>
      </c>
      <c r="AH17" s="2">
        <f t="shared" si="2"/>
        <v>779.8579710144927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2581.8079365079366</v>
      </c>
      <c r="AQ17" s="16">
        <f t="shared" si="2"/>
        <v>6378.7383573243014</v>
      </c>
      <c r="AR17" s="14">
        <f t="shared" si="2"/>
        <v>4418.83162638263</v>
      </c>
    </row>
    <row r="18" spans="1:44" ht="15" customHeight="1" thickBot="1" x14ac:dyDescent="0.3">
      <c r="A18" s="3" t="s">
        <v>15</v>
      </c>
      <c r="B18" s="2">
        <v>1085320</v>
      </c>
      <c r="C18" s="2"/>
      <c r="D18" s="2">
        <v>114000</v>
      </c>
      <c r="E18" s="2"/>
      <c r="F18" s="2"/>
      <c r="G18" s="2">
        <v>257912</v>
      </c>
      <c r="H18" s="2">
        <v>396544.00000000006</v>
      </c>
      <c r="I18" s="2"/>
      <c r="J18" s="2">
        <v>0</v>
      </c>
      <c r="K18" s="2"/>
      <c r="L18" s="1">
        <f t="shared" si="0"/>
        <v>1595864</v>
      </c>
      <c r="M18" s="13">
        <f t="shared" si="0"/>
        <v>257912</v>
      </c>
      <c r="N18" s="14">
        <f>L18+M18</f>
        <v>1853776</v>
      </c>
      <c r="P18" s="3" t="s">
        <v>15</v>
      </c>
      <c r="Q18" s="2">
        <v>640</v>
      </c>
      <c r="R18" s="2">
        <v>0</v>
      </c>
      <c r="S18" s="2">
        <v>76</v>
      </c>
      <c r="T18" s="2">
        <v>0</v>
      </c>
      <c r="U18" s="2">
        <v>0</v>
      </c>
      <c r="V18" s="2">
        <v>264</v>
      </c>
      <c r="W18" s="2">
        <v>2968</v>
      </c>
      <c r="X18" s="2">
        <v>0</v>
      </c>
      <c r="Y18" s="2">
        <v>1552</v>
      </c>
      <c r="Z18" s="2">
        <v>0</v>
      </c>
      <c r="AA18" s="1">
        <f t="shared" si="1"/>
        <v>5236</v>
      </c>
      <c r="AB18" s="13">
        <f t="shared" si="1"/>
        <v>264</v>
      </c>
      <c r="AC18" s="18">
        <f>AA18+AB18</f>
        <v>5500</v>
      </c>
      <c r="AE18" s="3" t="s">
        <v>15</v>
      </c>
      <c r="AF18" s="2">
        <f t="shared" si="2"/>
        <v>1695.8125</v>
      </c>
      <c r="AG18" s="2" t="str">
        <f t="shared" si="2"/>
        <v>N.A.</v>
      </c>
      <c r="AH18" s="2">
        <f t="shared" si="2"/>
        <v>1500</v>
      </c>
      <c r="AI18" s="2" t="str">
        <f t="shared" si="2"/>
        <v>N.A.</v>
      </c>
      <c r="AJ18" s="2" t="str">
        <f t="shared" si="2"/>
        <v>N.A.</v>
      </c>
      <c r="AK18" s="2">
        <f t="shared" si="2"/>
        <v>976.93939393939399</v>
      </c>
      <c r="AL18" s="2">
        <f t="shared" si="2"/>
        <v>133.60646900269543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304.78686019862488</v>
      </c>
      <c r="AQ18" s="16">
        <f t="shared" si="2"/>
        <v>976.93939393939399</v>
      </c>
      <c r="AR18" s="14">
        <f t="shared" si="2"/>
        <v>337.05018181818184</v>
      </c>
    </row>
    <row r="19" spans="1:44" ht="15" customHeight="1" thickBot="1" x14ac:dyDescent="0.3">
      <c r="A19" s="4" t="s">
        <v>16</v>
      </c>
      <c r="B19" s="2">
        <f t="shared" ref="B19:K19" si="3">SUM(B15:B18)</f>
        <v>8883823</v>
      </c>
      <c r="C19" s="2">
        <f t="shared" si="3"/>
        <v>15066580</v>
      </c>
      <c r="D19" s="2">
        <f t="shared" si="3"/>
        <v>383051</v>
      </c>
      <c r="E19" s="2">
        <f t="shared" si="3"/>
        <v>0</v>
      </c>
      <c r="F19" s="2">
        <f t="shared" si="3"/>
        <v>0</v>
      </c>
      <c r="G19" s="2">
        <f t="shared" si="3"/>
        <v>257912</v>
      </c>
      <c r="H19" s="2">
        <f t="shared" si="3"/>
        <v>3188850.0000000005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12455724</v>
      </c>
      <c r="M19" s="13">
        <f t="shared" ref="M19" si="5">C19+E19+G19+I19+K19</f>
        <v>15324492</v>
      </c>
      <c r="N19" s="18">
        <f>L19+M19</f>
        <v>27780216</v>
      </c>
      <c r="P19" s="4" t="s">
        <v>16</v>
      </c>
      <c r="Q19" s="2">
        <f t="shared" ref="Q19:Z19" si="6">SUM(Q15:Q18)</f>
        <v>4151</v>
      </c>
      <c r="R19" s="2">
        <f t="shared" si="6"/>
        <v>2362</v>
      </c>
      <c r="S19" s="2">
        <f t="shared" si="6"/>
        <v>421</v>
      </c>
      <c r="T19" s="2">
        <f t="shared" si="6"/>
        <v>0</v>
      </c>
      <c r="U19" s="2">
        <f t="shared" si="6"/>
        <v>0</v>
      </c>
      <c r="V19" s="2">
        <f t="shared" si="6"/>
        <v>264</v>
      </c>
      <c r="W19" s="2">
        <f t="shared" si="6"/>
        <v>4934</v>
      </c>
      <c r="X19" s="2">
        <f t="shared" si="6"/>
        <v>0</v>
      </c>
      <c r="Y19" s="2">
        <f t="shared" si="6"/>
        <v>2008</v>
      </c>
      <c r="Z19" s="2">
        <f t="shared" si="6"/>
        <v>0</v>
      </c>
      <c r="AA19" s="1">
        <f t="shared" ref="AA19" si="7">Q19+S19+U19+W19+Y19</f>
        <v>11514</v>
      </c>
      <c r="AB19" s="13">
        <f t="shared" ref="AB19" si="8">R19+T19+V19+X19+Z19</f>
        <v>2626</v>
      </c>
      <c r="AC19" s="14">
        <f>AA19+AB19</f>
        <v>14140</v>
      </c>
      <c r="AE19" s="4" t="s">
        <v>16</v>
      </c>
      <c r="AF19" s="2">
        <f t="shared" ref="AF19:AO19" si="9">IFERROR(B19/Q19, "N.A.")</f>
        <v>2140.1645386653818</v>
      </c>
      <c r="AG19" s="2">
        <f t="shared" si="9"/>
        <v>6378.7383573243014</v>
      </c>
      <c r="AH19" s="2">
        <f t="shared" si="9"/>
        <v>909.85985748218525</v>
      </c>
      <c r="AI19" s="2" t="str">
        <f t="shared" si="9"/>
        <v>N.A.</v>
      </c>
      <c r="AJ19" s="2" t="str">
        <f t="shared" si="9"/>
        <v>N.A.</v>
      </c>
      <c r="AK19" s="2">
        <f t="shared" si="9"/>
        <v>976.93939393939399</v>
      </c>
      <c r="AL19" s="2">
        <f t="shared" si="9"/>
        <v>646.30117551682213</v>
      </c>
      <c r="AM19" s="2" t="str">
        <f t="shared" si="9"/>
        <v>N.A.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1081.7894736842106</v>
      </c>
      <c r="AQ19" s="16">
        <f t="shared" ref="AQ19" si="11">IFERROR(M19/AB19, "N.A.")</f>
        <v>5835.6785986290934</v>
      </c>
      <c r="AR19" s="14">
        <f t="shared" ref="AR19" si="12">IFERROR(N19/AC19, "N.A.")</f>
        <v>1964.6545968882604</v>
      </c>
    </row>
    <row r="20" spans="1:44" ht="15" customHeight="1" thickBot="1" x14ac:dyDescent="0.3">
      <c r="A20" s="5" t="s">
        <v>0</v>
      </c>
      <c r="B20" s="48">
        <f>B19+C19</f>
        <v>23950403</v>
      </c>
      <c r="C20" s="49"/>
      <c r="D20" s="48">
        <f>D19+E19</f>
        <v>383051</v>
      </c>
      <c r="E20" s="49"/>
      <c r="F20" s="48">
        <f>F19+G19</f>
        <v>257912</v>
      </c>
      <c r="G20" s="49"/>
      <c r="H20" s="48">
        <f>H19+I19</f>
        <v>3188850.0000000005</v>
      </c>
      <c r="I20" s="49"/>
      <c r="J20" s="48">
        <f>J19+K19</f>
        <v>0</v>
      </c>
      <c r="K20" s="49"/>
      <c r="L20" s="48">
        <f>L19+M19</f>
        <v>27780216</v>
      </c>
      <c r="M20" s="50"/>
      <c r="N20" s="19">
        <f>B20+D20+F20+H20+J20</f>
        <v>27780216</v>
      </c>
      <c r="P20" s="5" t="s">
        <v>0</v>
      </c>
      <c r="Q20" s="48">
        <f>Q19+R19</f>
        <v>6513</v>
      </c>
      <c r="R20" s="49"/>
      <c r="S20" s="48">
        <f>S19+T19</f>
        <v>421</v>
      </c>
      <c r="T20" s="49"/>
      <c r="U20" s="48">
        <f>U19+V19</f>
        <v>264</v>
      </c>
      <c r="V20" s="49"/>
      <c r="W20" s="48">
        <f>W19+X19</f>
        <v>4934</v>
      </c>
      <c r="X20" s="49"/>
      <c r="Y20" s="48">
        <f>Y19+Z19</f>
        <v>2008</v>
      </c>
      <c r="Z20" s="49"/>
      <c r="AA20" s="48">
        <f>AA19+AB19</f>
        <v>14140</v>
      </c>
      <c r="AB20" s="49"/>
      <c r="AC20" s="20">
        <f>Q20+S20+U20+W20+Y20</f>
        <v>14140</v>
      </c>
      <c r="AE20" s="5" t="s">
        <v>0</v>
      </c>
      <c r="AF20" s="28">
        <f>IFERROR(B20/Q20,"N.A.")</f>
        <v>3677.3227391371106</v>
      </c>
      <c r="AG20" s="29"/>
      <c r="AH20" s="28">
        <f>IFERROR(D20/S20,"N.A.")</f>
        <v>909.85985748218525</v>
      </c>
      <c r="AI20" s="29"/>
      <c r="AJ20" s="28">
        <f>IFERROR(F20/U20,"N.A.")</f>
        <v>976.93939393939399</v>
      </c>
      <c r="AK20" s="29"/>
      <c r="AL20" s="28">
        <f>IFERROR(H20/W20,"N.A.")</f>
        <v>646.30117551682213</v>
      </c>
      <c r="AM20" s="29"/>
      <c r="AN20" s="28">
        <f>IFERROR(J20/Y20,"N.A.")</f>
        <v>0</v>
      </c>
      <c r="AO20" s="29"/>
      <c r="AP20" s="28">
        <f>IFERROR(L20/AA20,"N.A.")</f>
        <v>1964.6545968882604</v>
      </c>
      <c r="AQ20" s="29"/>
      <c r="AR20" s="17">
        <f>IFERROR(N20/AC20, "N.A.")</f>
        <v>1964.6545968882604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683237.99999999988</v>
      </c>
      <c r="C27" s="2"/>
      <c r="D27" s="2"/>
      <c r="E27" s="2"/>
      <c r="F27" s="2"/>
      <c r="G27" s="2"/>
      <c r="H27" s="2">
        <v>1657691.9999999998</v>
      </c>
      <c r="I27" s="2"/>
      <c r="J27" s="2">
        <v>0</v>
      </c>
      <c r="K27" s="2"/>
      <c r="L27" s="1">
        <f t="shared" ref="L27:M30" si="13">B27+D27+F27+H27+J27</f>
        <v>2340929.9999999995</v>
      </c>
      <c r="M27" s="13">
        <f t="shared" si="13"/>
        <v>0</v>
      </c>
      <c r="N27" s="14">
        <f>L27+M27</f>
        <v>2340929.9999999995</v>
      </c>
      <c r="P27" s="3" t="s">
        <v>12</v>
      </c>
      <c r="Q27" s="2">
        <v>686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930</v>
      </c>
      <c r="X27" s="2">
        <v>0</v>
      </c>
      <c r="Y27" s="2">
        <v>76</v>
      </c>
      <c r="Z27" s="2">
        <v>0</v>
      </c>
      <c r="AA27" s="1">
        <f t="shared" ref="AA27:AB30" si="14">Q27+S27+U27+W27+Y27</f>
        <v>1692</v>
      </c>
      <c r="AB27" s="13">
        <f t="shared" si="14"/>
        <v>0</v>
      </c>
      <c r="AC27" s="14">
        <f>AA27+AB27</f>
        <v>1692</v>
      </c>
      <c r="AE27" s="3" t="s">
        <v>12</v>
      </c>
      <c r="AF27" s="2">
        <f t="shared" ref="AF27:AR30" si="15">IFERROR(B27/Q27, "N.A.")</f>
        <v>995.9737609329444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1782.4645161290321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1383.5283687943261</v>
      </c>
      <c r="AQ27" s="16" t="str">
        <f t="shared" si="15"/>
        <v>N.A.</v>
      </c>
      <c r="AR27" s="14">
        <f t="shared" si="15"/>
        <v>1383.5283687943261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3">
        <f t="shared" si="13"/>
        <v>0</v>
      </c>
      <c r="N28" s="14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3">
        <f t="shared" si="14"/>
        <v>0</v>
      </c>
      <c r="AC28" s="14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4740585</v>
      </c>
      <c r="C29" s="2">
        <v>12660980</v>
      </c>
      <c r="D29" s="2">
        <v>269051</v>
      </c>
      <c r="E29" s="2"/>
      <c r="F29" s="2"/>
      <c r="G29" s="2"/>
      <c r="H29" s="2"/>
      <c r="I29" s="2"/>
      <c r="J29" s="2"/>
      <c r="K29" s="2"/>
      <c r="L29" s="1">
        <f t="shared" si="13"/>
        <v>5009636</v>
      </c>
      <c r="M29" s="13">
        <f t="shared" si="13"/>
        <v>12660980</v>
      </c>
      <c r="N29" s="14">
        <f>L29+M29</f>
        <v>17670616</v>
      </c>
      <c r="P29" s="3" t="s">
        <v>14</v>
      </c>
      <c r="Q29" s="2">
        <v>1448</v>
      </c>
      <c r="R29" s="2">
        <v>1834</v>
      </c>
      <c r="S29" s="2">
        <v>345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4"/>
        <v>1793</v>
      </c>
      <c r="AB29" s="13">
        <f t="shared" si="14"/>
        <v>1834</v>
      </c>
      <c r="AC29" s="14">
        <f>AA29+AB29</f>
        <v>3627</v>
      </c>
      <c r="AE29" s="3" t="s">
        <v>14</v>
      </c>
      <c r="AF29" s="2">
        <f t="shared" si="15"/>
        <v>3273.8846685082872</v>
      </c>
      <c r="AG29" s="2">
        <f t="shared" si="15"/>
        <v>6903.4787350054521</v>
      </c>
      <c r="AH29" s="2">
        <f t="shared" si="15"/>
        <v>779.8579710144927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2793.9966536530956</v>
      </c>
      <c r="AQ29" s="16">
        <f t="shared" si="15"/>
        <v>6903.4787350054521</v>
      </c>
      <c r="AR29" s="14">
        <f t="shared" si="15"/>
        <v>4871.9647091259994</v>
      </c>
    </row>
    <row r="30" spans="1:44" ht="15" customHeight="1" thickBot="1" x14ac:dyDescent="0.3">
      <c r="A30" s="3" t="s">
        <v>15</v>
      </c>
      <c r="B30" s="2">
        <v>1085320</v>
      </c>
      <c r="C30" s="2"/>
      <c r="D30" s="2">
        <v>114000</v>
      </c>
      <c r="E30" s="2"/>
      <c r="F30" s="2"/>
      <c r="G30" s="2">
        <v>257912</v>
      </c>
      <c r="H30" s="2">
        <v>396544</v>
      </c>
      <c r="I30" s="2"/>
      <c r="J30" s="2">
        <v>0</v>
      </c>
      <c r="K30" s="2"/>
      <c r="L30" s="1">
        <f t="shared" si="13"/>
        <v>1595864</v>
      </c>
      <c r="M30" s="13">
        <f t="shared" si="13"/>
        <v>257912</v>
      </c>
      <c r="N30" s="14">
        <f>L30+M30</f>
        <v>1853776</v>
      </c>
      <c r="P30" s="3" t="s">
        <v>15</v>
      </c>
      <c r="Q30" s="2">
        <v>640</v>
      </c>
      <c r="R30" s="2">
        <v>0</v>
      </c>
      <c r="S30" s="2">
        <v>76</v>
      </c>
      <c r="T30" s="2">
        <v>0</v>
      </c>
      <c r="U30" s="2">
        <v>0</v>
      </c>
      <c r="V30" s="2">
        <v>264</v>
      </c>
      <c r="W30" s="2">
        <v>2892</v>
      </c>
      <c r="X30" s="2">
        <v>0</v>
      </c>
      <c r="Y30" s="2">
        <v>1136</v>
      </c>
      <c r="Z30" s="2">
        <v>0</v>
      </c>
      <c r="AA30" s="1">
        <f t="shared" si="14"/>
        <v>4744</v>
      </c>
      <c r="AB30" s="13">
        <f t="shared" si="14"/>
        <v>264</v>
      </c>
      <c r="AC30" s="18">
        <f>AA30+AB30</f>
        <v>5008</v>
      </c>
      <c r="AE30" s="3" t="s">
        <v>15</v>
      </c>
      <c r="AF30" s="2">
        <f t="shared" si="15"/>
        <v>1695.8125</v>
      </c>
      <c r="AG30" s="2" t="str">
        <f t="shared" si="15"/>
        <v>N.A.</v>
      </c>
      <c r="AH30" s="2">
        <f t="shared" si="15"/>
        <v>1500</v>
      </c>
      <c r="AI30" s="2" t="str">
        <f t="shared" si="15"/>
        <v>N.A.</v>
      </c>
      <c r="AJ30" s="2" t="str">
        <f t="shared" si="15"/>
        <v>N.A.</v>
      </c>
      <c r="AK30" s="2">
        <f t="shared" si="15"/>
        <v>976.93939393939399</v>
      </c>
      <c r="AL30" s="2">
        <f t="shared" si="15"/>
        <v>137.11756569847856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336.39629005059021</v>
      </c>
      <c r="AQ30" s="16">
        <f t="shared" si="15"/>
        <v>976.93939393939399</v>
      </c>
      <c r="AR30" s="14">
        <f t="shared" si="15"/>
        <v>370.16293929712458</v>
      </c>
    </row>
    <row r="31" spans="1:44" ht="15" customHeight="1" thickBot="1" x14ac:dyDescent="0.3">
      <c r="A31" s="4" t="s">
        <v>16</v>
      </c>
      <c r="B31" s="2">
        <f t="shared" ref="B31:K31" si="16">SUM(B27:B30)</f>
        <v>6509143</v>
      </c>
      <c r="C31" s="2">
        <f t="shared" si="16"/>
        <v>12660980</v>
      </c>
      <c r="D31" s="2">
        <f t="shared" si="16"/>
        <v>383051</v>
      </c>
      <c r="E31" s="2">
        <f t="shared" si="16"/>
        <v>0</v>
      </c>
      <c r="F31" s="2">
        <f t="shared" si="16"/>
        <v>0</v>
      </c>
      <c r="G31" s="2">
        <f t="shared" si="16"/>
        <v>257912</v>
      </c>
      <c r="H31" s="2">
        <f t="shared" si="16"/>
        <v>2054235.9999999998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8946430</v>
      </c>
      <c r="M31" s="13">
        <f t="shared" ref="M31" si="18">C31+E31+G31+I31+K31</f>
        <v>12918892</v>
      </c>
      <c r="N31" s="18">
        <f>L31+M31</f>
        <v>21865322</v>
      </c>
      <c r="P31" s="4" t="s">
        <v>16</v>
      </c>
      <c r="Q31" s="2">
        <f t="shared" ref="Q31:Z31" si="19">SUM(Q27:Q30)</f>
        <v>2774</v>
      </c>
      <c r="R31" s="2">
        <f t="shared" si="19"/>
        <v>1834</v>
      </c>
      <c r="S31" s="2">
        <f t="shared" si="19"/>
        <v>421</v>
      </c>
      <c r="T31" s="2">
        <f t="shared" si="19"/>
        <v>0</v>
      </c>
      <c r="U31" s="2">
        <f t="shared" si="19"/>
        <v>0</v>
      </c>
      <c r="V31" s="2">
        <f t="shared" si="19"/>
        <v>264</v>
      </c>
      <c r="W31" s="2">
        <f t="shared" si="19"/>
        <v>3822</v>
      </c>
      <c r="X31" s="2">
        <f t="shared" si="19"/>
        <v>0</v>
      </c>
      <c r="Y31" s="2">
        <f t="shared" si="19"/>
        <v>1212</v>
      </c>
      <c r="Z31" s="2">
        <f t="shared" si="19"/>
        <v>0</v>
      </c>
      <c r="AA31" s="1">
        <f t="shared" ref="AA31" si="20">Q31+S31+U31+W31+Y31</f>
        <v>8229</v>
      </c>
      <c r="AB31" s="13">
        <f t="shared" ref="AB31" si="21">R31+T31+V31+X31+Z31</f>
        <v>2098</v>
      </c>
      <c r="AC31" s="14">
        <f>AA31+AB31</f>
        <v>10327</v>
      </c>
      <c r="AE31" s="4" t="s">
        <v>16</v>
      </c>
      <c r="AF31" s="2">
        <f t="shared" ref="AF31:AO31" si="22">IFERROR(B31/Q31, "N.A.")</f>
        <v>2346.4826964671952</v>
      </c>
      <c r="AG31" s="2">
        <f t="shared" si="22"/>
        <v>6903.4787350054521</v>
      </c>
      <c r="AH31" s="2">
        <f t="shared" si="22"/>
        <v>909.85985748218525</v>
      </c>
      <c r="AI31" s="2" t="str">
        <f t="shared" si="22"/>
        <v>N.A.</v>
      </c>
      <c r="AJ31" s="2" t="str">
        <f t="shared" si="22"/>
        <v>N.A.</v>
      </c>
      <c r="AK31" s="2">
        <f t="shared" si="22"/>
        <v>976.93939393939399</v>
      </c>
      <c r="AL31" s="2">
        <f t="shared" si="22"/>
        <v>537.47671376242795</v>
      </c>
      <c r="AM31" s="2" t="str">
        <f t="shared" si="22"/>
        <v>N.A.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1087.1831328229432</v>
      </c>
      <c r="AQ31" s="16">
        <f t="shared" ref="AQ31" si="24">IFERROR(M31/AB31, "N.A.")</f>
        <v>6157.71782650143</v>
      </c>
      <c r="AR31" s="14">
        <f t="shared" ref="AR31" si="25">IFERROR(N31/AC31, "N.A.")</f>
        <v>2117.2966011426356</v>
      </c>
    </row>
    <row r="32" spans="1:44" ht="15" customHeight="1" thickBot="1" x14ac:dyDescent="0.3">
      <c r="A32" s="5" t="s">
        <v>0</v>
      </c>
      <c r="B32" s="48">
        <f>B31+C31</f>
        <v>19170123</v>
      </c>
      <c r="C32" s="49"/>
      <c r="D32" s="48">
        <f>D31+E31</f>
        <v>383051</v>
      </c>
      <c r="E32" s="49"/>
      <c r="F32" s="48">
        <f>F31+G31</f>
        <v>257912</v>
      </c>
      <c r="G32" s="49"/>
      <c r="H32" s="48">
        <f>H31+I31</f>
        <v>2054235.9999999998</v>
      </c>
      <c r="I32" s="49"/>
      <c r="J32" s="48">
        <f>J31+K31</f>
        <v>0</v>
      </c>
      <c r="K32" s="49"/>
      <c r="L32" s="48">
        <f>L31+M31</f>
        <v>21865322</v>
      </c>
      <c r="M32" s="50"/>
      <c r="N32" s="19">
        <f>B32+D32+F32+H32+J32</f>
        <v>21865322</v>
      </c>
      <c r="P32" s="5" t="s">
        <v>0</v>
      </c>
      <c r="Q32" s="48">
        <f>Q31+R31</f>
        <v>4608</v>
      </c>
      <c r="R32" s="49"/>
      <c r="S32" s="48">
        <f>S31+T31</f>
        <v>421</v>
      </c>
      <c r="T32" s="49"/>
      <c r="U32" s="48">
        <f>U31+V31</f>
        <v>264</v>
      </c>
      <c r="V32" s="49"/>
      <c r="W32" s="48">
        <f>W31+X31</f>
        <v>3822</v>
      </c>
      <c r="X32" s="49"/>
      <c r="Y32" s="48">
        <f>Y31+Z31</f>
        <v>1212</v>
      </c>
      <c r="Z32" s="49"/>
      <c r="AA32" s="48">
        <f>AA31+AB31</f>
        <v>10327</v>
      </c>
      <c r="AB32" s="49"/>
      <c r="AC32" s="20">
        <f>Q32+S32+U32+W32+Y32</f>
        <v>10327</v>
      </c>
      <c r="AE32" s="5" t="s">
        <v>0</v>
      </c>
      <c r="AF32" s="28">
        <f>IFERROR(B32/Q32,"N.A.")</f>
        <v>4160.182942708333</v>
      </c>
      <c r="AG32" s="29"/>
      <c r="AH32" s="28">
        <f>IFERROR(D32/S32,"N.A.")</f>
        <v>909.85985748218525</v>
      </c>
      <c r="AI32" s="29"/>
      <c r="AJ32" s="28">
        <f>IFERROR(F32/U32,"N.A.")</f>
        <v>976.93939393939399</v>
      </c>
      <c r="AK32" s="29"/>
      <c r="AL32" s="28">
        <f>IFERROR(H32/W32,"N.A.")</f>
        <v>537.47671376242795</v>
      </c>
      <c r="AM32" s="29"/>
      <c r="AN32" s="28">
        <f>IFERROR(J32/Y32,"N.A.")</f>
        <v>0</v>
      </c>
      <c r="AO32" s="29"/>
      <c r="AP32" s="28">
        <f>IFERROR(L32/AA32,"N.A.")</f>
        <v>2117.2966011426356</v>
      </c>
      <c r="AQ32" s="29"/>
      <c r="AR32" s="17">
        <f>IFERROR(N32/AC32, "N.A.")</f>
        <v>2117.2966011426356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404260</v>
      </c>
      <c r="C39" s="2"/>
      <c r="D39" s="2"/>
      <c r="E39" s="2"/>
      <c r="F39" s="2"/>
      <c r="G39" s="2"/>
      <c r="H39" s="2">
        <v>1134614</v>
      </c>
      <c r="I39" s="2"/>
      <c r="J39" s="2">
        <v>0</v>
      </c>
      <c r="K39" s="2"/>
      <c r="L39" s="1">
        <f t="shared" ref="L39:M42" si="26">B39+D39+F39+H39+J39</f>
        <v>1538874</v>
      </c>
      <c r="M39" s="13">
        <f t="shared" si="26"/>
        <v>0</v>
      </c>
      <c r="N39" s="14">
        <f>L39+M39</f>
        <v>1538874</v>
      </c>
      <c r="P39" s="3" t="s">
        <v>12</v>
      </c>
      <c r="Q39" s="2">
        <v>193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1036</v>
      </c>
      <c r="X39" s="2">
        <v>0</v>
      </c>
      <c r="Y39" s="2">
        <v>380</v>
      </c>
      <c r="Z39" s="2">
        <v>0</v>
      </c>
      <c r="AA39" s="1">
        <f t="shared" ref="AA39:AB42" si="27">Q39+S39+U39+W39+Y39</f>
        <v>1609</v>
      </c>
      <c r="AB39" s="13">
        <f t="shared" si="27"/>
        <v>0</v>
      </c>
      <c r="AC39" s="14">
        <f>AA39+AB39</f>
        <v>1609</v>
      </c>
      <c r="AE39" s="3" t="s">
        <v>12</v>
      </c>
      <c r="AF39" s="2">
        <f t="shared" ref="AF39:AR42" si="28">IFERROR(B39/Q39, "N.A.")</f>
        <v>2094.6113989637306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1095.1872586872587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956.41640770665015</v>
      </c>
      <c r="AQ39" s="16" t="str">
        <f t="shared" si="28"/>
        <v>N.A.</v>
      </c>
      <c r="AR39" s="14">
        <f t="shared" si="28"/>
        <v>956.41640770665015</v>
      </c>
    </row>
    <row r="40" spans="1:44" ht="15" customHeight="1" thickBot="1" x14ac:dyDescent="0.3">
      <c r="A40" s="3" t="s">
        <v>13</v>
      </c>
      <c r="B40" s="2">
        <v>473899.99999999994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473899.99999999994</v>
      </c>
      <c r="M40" s="13">
        <f t="shared" si="26"/>
        <v>0</v>
      </c>
      <c r="N40" s="14">
        <f>L40+M40</f>
        <v>473899.99999999994</v>
      </c>
      <c r="P40" s="3" t="s">
        <v>13</v>
      </c>
      <c r="Q40" s="2">
        <v>457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457</v>
      </c>
      <c r="AB40" s="13">
        <f t="shared" si="27"/>
        <v>0</v>
      </c>
      <c r="AC40" s="14">
        <f>AA40+AB40</f>
        <v>457</v>
      </c>
      <c r="AE40" s="3" t="s">
        <v>13</v>
      </c>
      <c r="AF40" s="2">
        <f t="shared" si="28"/>
        <v>1036.980306345733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1036.980306345733</v>
      </c>
      <c r="AQ40" s="16" t="str">
        <f t="shared" si="28"/>
        <v>N.A.</v>
      </c>
      <c r="AR40" s="14">
        <f t="shared" si="28"/>
        <v>1036.980306345733</v>
      </c>
    </row>
    <row r="41" spans="1:44" ht="15" customHeight="1" thickBot="1" x14ac:dyDescent="0.3">
      <c r="A41" s="3" t="s">
        <v>14</v>
      </c>
      <c r="B41" s="2">
        <v>1496520.0000000002</v>
      </c>
      <c r="C41" s="2">
        <v>2405600</v>
      </c>
      <c r="D41" s="2"/>
      <c r="E41" s="2"/>
      <c r="F41" s="2"/>
      <c r="G41" s="2"/>
      <c r="H41" s="2"/>
      <c r="I41" s="2"/>
      <c r="J41" s="2"/>
      <c r="K41" s="2"/>
      <c r="L41" s="1">
        <f t="shared" si="26"/>
        <v>1496520.0000000002</v>
      </c>
      <c r="M41" s="13">
        <f t="shared" si="26"/>
        <v>2405600</v>
      </c>
      <c r="N41" s="14">
        <f>L41+M41</f>
        <v>3902120</v>
      </c>
      <c r="P41" s="3" t="s">
        <v>14</v>
      </c>
      <c r="Q41" s="2">
        <v>727</v>
      </c>
      <c r="R41" s="2">
        <v>528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727</v>
      </c>
      <c r="AB41" s="13">
        <f t="shared" si="27"/>
        <v>528</v>
      </c>
      <c r="AC41" s="14">
        <f>AA41+AB41</f>
        <v>1255</v>
      </c>
      <c r="AE41" s="3" t="s">
        <v>14</v>
      </c>
      <c r="AF41" s="2">
        <f t="shared" si="28"/>
        <v>2058.4869325997252</v>
      </c>
      <c r="AG41" s="2">
        <f t="shared" si="28"/>
        <v>4556.060606060606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5">
        <f t="shared" si="28"/>
        <v>2058.4869325997252</v>
      </c>
      <c r="AQ41" s="16">
        <f t="shared" si="28"/>
        <v>4556.060606060606</v>
      </c>
      <c r="AR41" s="14">
        <f t="shared" si="28"/>
        <v>3109.2589641434265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76</v>
      </c>
      <c r="X42" s="2">
        <v>0</v>
      </c>
      <c r="Y42" s="2">
        <v>416</v>
      </c>
      <c r="Z42" s="2">
        <v>0</v>
      </c>
      <c r="AA42" s="1">
        <f t="shared" si="27"/>
        <v>492</v>
      </c>
      <c r="AB42" s="13">
        <f t="shared" si="27"/>
        <v>0</v>
      </c>
      <c r="AC42" s="14">
        <f>AA42+AB42</f>
        <v>492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4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2374680</v>
      </c>
      <c r="C43" s="2">
        <f t="shared" si="29"/>
        <v>2405600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1134614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3509294</v>
      </c>
      <c r="M43" s="13">
        <f t="shared" ref="M43" si="31">C43+E43+G43+I43+K43</f>
        <v>2405600</v>
      </c>
      <c r="N43" s="18">
        <f>L43+M43</f>
        <v>5914894</v>
      </c>
      <c r="P43" s="4" t="s">
        <v>16</v>
      </c>
      <c r="Q43" s="2">
        <f t="shared" ref="Q43:Z43" si="32">SUM(Q39:Q42)</f>
        <v>1377</v>
      </c>
      <c r="R43" s="2">
        <f t="shared" si="32"/>
        <v>528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1112</v>
      </c>
      <c r="X43" s="2">
        <f t="shared" si="32"/>
        <v>0</v>
      </c>
      <c r="Y43" s="2">
        <f t="shared" si="32"/>
        <v>796</v>
      </c>
      <c r="Z43" s="2">
        <f t="shared" si="32"/>
        <v>0</v>
      </c>
      <c r="AA43" s="1">
        <f t="shared" ref="AA43" si="33">Q43+S43+U43+W43+Y43</f>
        <v>3285</v>
      </c>
      <c r="AB43" s="13">
        <f t="shared" ref="AB43" si="34">R43+T43+V43+X43+Z43</f>
        <v>528</v>
      </c>
      <c r="AC43" s="18">
        <f>AA43+AB43</f>
        <v>3813</v>
      </c>
      <c r="AE43" s="4" t="s">
        <v>16</v>
      </c>
      <c r="AF43" s="2">
        <f t="shared" ref="AF43:AO43" si="35">IFERROR(B43/Q43, "N.A.")</f>
        <v>1724.5315904139434</v>
      </c>
      <c r="AG43" s="2">
        <f t="shared" si="35"/>
        <v>4556.060606060606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1020.3363309352518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1068.2782343987824</v>
      </c>
      <c r="AQ43" s="16">
        <f t="shared" ref="AQ43" si="37">IFERROR(M43/AB43, "N.A.")</f>
        <v>4556.060606060606</v>
      </c>
      <c r="AR43" s="14">
        <f t="shared" ref="AR43" si="38">IFERROR(N43/AC43, "N.A.")</f>
        <v>1551.2441646997115</v>
      </c>
    </row>
    <row r="44" spans="1:44" ht="15" customHeight="1" thickBot="1" x14ac:dyDescent="0.3">
      <c r="A44" s="5" t="s">
        <v>0</v>
      </c>
      <c r="B44" s="48">
        <f>B43+C43</f>
        <v>4780280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1134614</v>
      </c>
      <c r="I44" s="49"/>
      <c r="J44" s="48">
        <f>J43+K43</f>
        <v>0</v>
      </c>
      <c r="K44" s="49"/>
      <c r="L44" s="48">
        <f>L43+M43</f>
        <v>5914894</v>
      </c>
      <c r="M44" s="50"/>
      <c r="N44" s="19">
        <f>B44+D44+F44+H44+J44</f>
        <v>5914894</v>
      </c>
      <c r="P44" s="5" t="s">
        <v>0</v>
      </c>
      <c r="Q44" s="48">
        <f>Q43+R43</f>
        <v>1905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1112</v>
      </c>
      <c r="X44" s="49"/>
      <c r="Y44" s="48">
        <f>Y43+Z43</f>
        <v>796</v>
      </c>
      <c r="Z44" s="49"/>
      <c r="AA44" s="48">
        <f>AA43+AB43</f>
        <v>3813</v>
      </c>
      <c r="AB44" s="50"/>
      <c r="AC44" s="19">
        <f>Q44+S44+U44+W44+Y44</f>
        <v>3813</v>
      </c>
      <c r="AE44" s="5" t="s">
        <v>0</v>
      </c>
      <c r="AF44" s="28">
        <f>IFERROR(B44/Q44,"N.A.")</f>
        <v>2509.3333333333335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1020.3363309352518</v>
      </c>
      <c r="AM44" s="29"/>
      <c r="AN44" s="28">
        <f>IFERROR(J44/Y44,"N.A.")</f>
        <v>0</v>
      </c>
      <c r="AO44" s="29"/>
      <c r="AP44" s="28">
        <f>IFERROR(L44/AA44,"N.A.")</f>
        <v>1551.2441646997115</v>
      </c>
      <c r="AQ44" s="29"/>
      <c r="AR44" s="17">
        <f>IFERROR(N44/AC44, "N.A.")</f>
        <v>1551.2441646997115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3486222</v>
      </c>
      <c r="C15" s="2"/>
      <c r="D15" s="2">
        <v>1953660</v>
      </c>
      <c r="E15" s="2"/>
      <c r="F15" s="2">
        <v>2306950</v>
      </c>
      <c r="G15" s="2"/>
      <c r="H15" s="2">
        <v>7843132</v>
      </c>
      <c r="I15" s="2"/>
      <c r="J15" s="2">
        <v>0</v>
      </c>
      <c r="K15" s="2"/>
      <c r="L15" s="1">
        <f t="shared" ref="L15:M18" si="0">B15+D15+F15+H15+J15</f>
        <v>15589964</v>
      </c>
      <c r="M15" s="13">
        <f t="shared" si="0"/>
        <v>0</v>
      </c>
      <c r="N15" s="14">
        <f>L15+M15</f>
        <v>15589964</v>
      </c>
      <c r="P15" s="3" t="s">
        <v>12</v>
      </c>
      <c r="Q15" s="2">
        <v>1497</v>
      </c>
      <c r="R15" s="2">
        <v>0</v>
      </c>
      <c r="S15" s="2">
        <v>702</v>
      </c>
      <c r="T15" s="2">
        <v>0</v>
      </c>
      <c r="U15" s="2">
        <v>491</v>
      </c>
      <c r="V15" s="2">
        <v>0</v>
      </c>
      <c r="W15" s="2">
        <v>2923</v>
      </c>
      <c r="X15" s="2">
        <v>0</v>
      </c>
      <c r="Y15" s="2">
        <v>329</v>
      </c>
      <c r="Z15" s="2">
        <v>0</v>
      </c>
      <c r="AA15" s="1">
        <f t="shared" ref="AA15:AB18" si="1">Q15+S15+U15+W15+Y15</f>
        <v>5942</v>
      </c>
      <c r="AB15" s="13">
        <f t="shared" si="1"/>
        <v>0</v>
      </c>
      <c r="AC15" s="14">
        <f>AA15+AB15</f>
        <v>5942</v>
      </c>
      <c r="AE15" s="3" t="s">
        <v>12</v>
      </c>
      <c r="AF15" s="2">
        <f t="shared" ref="AF15:AR18" si="2">IFERROR(B15/Q15, "N.A.")</f>
        <v>2328.8056112224449</v>
      </c>
      <c r="AG15" s="2" t="str">
        <f t="shared" si="2"/>
        <v>N.A.</v>
      </c>
      <c r="AH15" s="2">
        <f t="shared" si="2"/>
        <v>2782.9914529914531</v>
      </c>
      <c r="AI15" s="2" t="str">
        <f t="shared" si="2"/>
        <v>N.A.</v>
      </c>
      <c r="AJ15" s="2">
        <f t="shared" si="2"/>
        <v>4698.4725050916495</v>
      </c>
      <c r="AK15" s="2" t="str">
        <f t="shared" si="2"/>
        <v>N.A.</v>
      </c>
      <c r="AL15" s="2">
        <f t="shared" si="2"/>
        <v>2683.2473486144372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2623.6896667788624</v>
      </c>
      <c r="AQ15" s="16" t="str">
        <f t="shared" si="2"/>
        <v>N.A.</v>
      </c>
      <c r="AR15" s="14">
        <f t="shared" si="2"/>
        <v>2623.6896667788624</v>
      </c>
    </row>
    <row r="16" spans="1:44" ht="15" customHeight="1" thickBot="1" x14ac:dyDescent="0.3">
      <c r="A16" s="3" t="s">
        <v>13</v>
      </c>
      <c r="B16" s="2">
        <v>1059305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1059305</v>
      </c>
      <c r="M16" s="13">
        <f t="shared" si="0"/>
        <v>0</v>
      </c>
      <c r="N16" s="14">
        <f>L16+M16</f>
        <v>1059305</v>
      </c>
      <c r="P16" s="3" t="s">
        <v>13</v>
      </c>
      <c r="Q16" s="2">
        <v>851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851</v>
      </c>
      <c r="AB16" s="13">
        <f t="shared" si="1"/>
        <v>0</v>
      </c>
      <c r="AC16" s="14">
        <f>AA16+AB16</f>
        <v>851</v>
      </c>
      <c r="AE16" s="3" t="s">
        <v>13</v>
      </c>
      <c r="AF16" s="2">
        <f t="shared" si="2"/>
        <v>1244.776733254994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1244.776733254994</v>
      </c>
      <c r="AQ16" s="16" t="str">
        <f t="shared" si="2"/>
        <v>N.A.</v>
      </c>
      <c r="AR16" s="14">
        <f t="shared" si="2"/>
        <v>1244.776733254994</v>
      </c>
    </row>
    <row r="17" spans="1:44" ht="15" customHeight="1" thickBot="1" x14ac:dyDescent="0.3">
      <c r="A17" s="3" t="s">
        <v>14</v>
      </c>
      <c r="B17" s="2">
        <v>11572745</v>
      </c>
      <c r="C17" s="2">
        <v>12754696.000000002</v>
      </c>
      <c r="D17" s="2">
        <v>89010</v>
      </c>
      <c r="E17" s="2"/>
      <c r="F17" s="2"/>
      <c r="G17" s="2">
        <v>1834800</v>
      </c>
      <c r="H17" s="2"/>
      <c r="I17" s="2">
        <v>1685200</v>
      </c>
      <c r="J17" s="2">
        <v>0</v>
      </c>
      <c r="K17" s="2"/>
      <c r="L17" s="1">
        <f t="shared" si="0"/>
        <v>11661755</v>
      </c>
      <c r="M17" s="13">
        <f t="shared" si="0"/>
        <v>16274696.000000002</v>
      </c>
      <c r="N17" s="14">
        <f>L17+M17</f>
        <v>27936451</v>
      </c>
      <c r="P17" s="3" t="s">
        <v>14</v>
      </c>
      <c r="Q17" s="2">
        <v>3250</v>
      </c>
      <c r="R17" s="2">
        <v>3401</v>
      </c>
      <c r="S17" s="2">
        <v>69</v>
      </c>
      <c r="T17" s="2">
        <v>0</v>
      </c>
      <c r="U17" s="2">
        <v>0</v>
      </c>
      <c r="V17" s="2">
        <v>1077</v>
      </c>
      <c r="W17" s="2">
        <v>0</v>
      </c>
      <c r="X17" s="2">
        <v>589</v>
      </c>
      <c r="Y17" s="2">
        <v>790</v>
      </c>
      <c r="Z17" s="2">
        <v>0</v>
      </c>
      <c r="AA17" s="1">
        <f t="shared" si="1"/>
        <v>4109</v>
      </c>
      <c r="AB17" s="13">
        <f t="shared" si="1"/>
        <v>5067</v>
      </c>
      <c r="AC17" s="14">
        <f>AA17+AB17</f>
        <v>9176</v>
      </c>
      <c r="AE17" s="3" t="s">
        <v>14</v>
      </c>
      <c r="AF17" s="2">
        <f t="shared" si="2"/>
        <v>3560.8446153846153</v>
      </c>
      <c r="AG17" s="2">
        <f t="shared" si="2"/>
        <v>3750.2781534842698</v>
      </c>
      <c r="AH17" s="2">
        <f t="shared" si="2"/>
        <v>1290</v>
      </c>
      <c r="AI17" s="2" t="str">
        <f t="shared" si="2"/>
        <v>N.A.</v>
      </c>
      <c r="AJ17" s="2" t="str">
        <f t="shared" si="2"/>
        <v>N.A.</v>
      </c>
      <c r="AK17" s="2">
        <f t="shared" si="2"/>
        <v>1703.6211699164346</v>
      </c>
      <c r="AL17" s="2" t="str">
        <f t="shared" si="2"/>
        <v>N.A.</v>
      </c>
      <c r="AM17" s="2">
        <f t="shared" si="2"/>
        <v>2861.1205432937181</v>
      </c>
      <c r="AN17" s="2">
        <f t="shared" si="2"/>
        <v>0</v>
      </c>
      <c r="AO17" s="2" t="str">
        <f t="shared" si="2"/>
        <v>N.A.</v>
      </c>
      <c r="AP17" s="15">
        <f t="shared" si="2"/>
        <v>2838.100511073254</v>
      </c>
      <c r="AQ17" s="16">
        <f t="shared" si="2"/>
        <v>3211.8997434379321</v>
      </c>
      <c r="AR17" s="14">
        <f t="shared" si="2"/>
        <v>3044.5129686137752</v>
      </c>
    </row>
    <row r="18" spans="1:44" ht="15" customHeight="1" thickBot="1" x14ac:dyDescent="0.3">
      <c r="A18" s="3" t="s">
        <v>15</v>
      </c>
      <c r="B18" s="2">
        <v>737794</v>
      </c>
      <c r="C18" s="2"/>
      <c r="D18" s="2">
        <v>503100</v>
      </c>
      <c r="E18" s="2"/>
      <c r="F18" s="2"/>
      <c r="G18" s="2">
        <v>2280720</v>
      </c>
      <c r="H18" s="2">
        <v>2759639.9999999995</v>
      </c>
      <c r="I18" s="2"/>
      <c r="J18" s="2">
        <v>0</v>
      </c>
      <c r="K18" s="2"/>
      <c r="L18" s="1">
        <f t="shared" si="0"/>
        <v>4000533.9999999995</v>
      </c>
      <c r="M18" s="13">
        <f t="shared" si="0"/>
        <v>2280720</v>
      </c>
      <c r="N18" s="14">
        <f>L18+M18</f>
        <v>6281254</v>
      </c>
      <c r="P18" s="3" t="s">
        <v>15</v>
      </c>
      <c r="Q18" s="2">
        <v>512</v>
      </c>
      <c r="R18" s="2">
        <v>0</v>
      </c>
      <c r="S18" s="2">
        <v>234</v>
      </c>
      <c r="T18" s="2">
        <v>0</v>
      </c>
      <c r="U18" s="2">
        <v>0</v>
      </c>
      <c r="V18" s="2">
        <v>312</v>
      </c>
      <c r="W18" s="2">
        <v>4115</v>
      </c>
      <c r="X18" s="2">
        <v>0</v>
      </c>
      <c r="Y18" s="2">
        <v>976</v>
      </c>
      <c r="Z18" s="2">
        <v>0</v>
      </c>
      <c r="AA18" s="1">
        <f t="shared" si="1"/>
        <v>5837</v>
      </c>
      <c r="AB18" s="13">
        <f t="shared" si="1"/>
        <v>312</v>
      </c>
      <c r="AC18" s="18">
        <f>AA18+AB18</f>
        <v>6149</v>
      </c>
      <c r="AE18" s="3" t="s">
        <v>15</v>
      </c>
      <c r="AF18" s="2">
        <f t="shared" si="2"/>
        <v>1441.00390625</v>
      </c>
      <c r="AG18" s="2" t="str">
        <f t="shared" si="2"/>
        <v>N.A.</v>
      </c>
      <c r="AH18" s="2">
        <f t="shared" si="2"/>
        <v>2150</v>
      </c>
      <c r="AI18" s="2" t="str">
        <f t="shared" si="2"/>
        <v>N.A.</v>
      </c>
      <c r="AJ18" s="2" t="str">
        <f t="shared" si="2"/>
        <v>N.A.</v>
      </c>
      <c r="AK18" s="2">
        <f t="shared" si="2"/>
        <v>7310</v>
      </c>
      <c r="AL18" s="2">
        <f t="shared" si="2"/>
        <v>670.62940461725384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685.37502141511038</v>
      </c>
      <c r="AQ18" s="16">
        <f t="shared" si="2"/>
        <v>7310</v>
      </c>
      <c r="AR18" s="14">
        <f t="shared" si="2"/>
        <v>1021.508212717515</v>
      </c>
    </row>
    <row r="19" spans="1:44" ht="15" customHeight="1" thickBot="1" x14ac:dyDescent="0.3">
      <c r="A19" s="4" t="s">
        <v>16</v>
      </c>
      <c r="B19" s="2">
        <f t="shared" ref="B19:K19" si="3">SUM(B15:B18)</f>
        <v>16856066</v>
      </c>
      <c r="C19" s="2">
        <f t="shared" si="3"/>
        <v>12754696.000000002</v>
      </c>
      <c r="D19" s="2">
        <f t="shared" si="3"/>
        <v>2545770</v>
      </c>
      <c r="E19" s="2">
        <f t="shared" si="3"/>
        <v>0</v>
      </c>
      <c r="F19" s="2">
        <f t="shared" si="3"/>
        <v>2306950</v>
      </c>
      <c r="G19" s="2">
        <f t="shared" si="3"/>
        <v>4115520</v>
      </c>
      <c r="H19" s="2">
        <f t="shared" si="3"/>
        <v>10602772</v>
      </c>
      <c r="I19" s="2">
        <f t="shared" si="3"/>
        <v>1685200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32311558</v>
      </c>
      <c r="M19" s="13">
        <f t="shared" ref="M19" si="5">C19+E19+G19+I19+K19</f>
        <v>18555416</v>
      </c>
      <c r="N19" s="18">
        <f>L19+M19</f>
        <v>50866974</v>
      </c>
      <c r="P19" s="4" t="s">
        <v>16</v>
      </c>
      <c r="Q19" s="2">
        <f t="shared" ref="Q19:Z19" si="6">SUM(Q15:Q18)</f>
        <v>6110</v>
      </c>
      <c r="R19" s="2">
        <f t="shared" si="6"/>
        <v>3401</v>
      </c>
      <c r="S19" s="2">
        <f t="shared" si="6"/>
        <v>1005</v>
      </c>
      <c r="T19" s="2">
        <f t="shared" si="6"/>
        <v>0</v>
      </c>
      <c r="U19" s="2">
        <f t="shared" si="6"/>
        <v>491</v>
      </c>
      <c r="V19" s="2">
        <f t="shared" si="6"/>
        <v>1389</v>
      </c>
      <c r="W19" s="2">
        <f t="shared" si="6"/>
        <v>7038</v>
      </c>
      <c r="X19" s="2">
        <f t="shared" si="6"/>
        <v>589</v>
      </c>
      <c r="Y19" s="2">
        <f t="shared" si="6"/>
        <v>2095</v>
      </c>
      <c r="Z19" s="2">
        <f t="shared" si="6"/>
        <v>0</v>
      </c>
      <c r="AA19" s="1">
        <f t="shared" ref="AA19" si="7">Q19+S19+U19+W19+Y19</f>
        <v>16739</v>
      </c>
      <c r="AB19" s="13">
        <f t="shared" ref="AB19" si="8">R19+T19+V19+X19+Z19</f>
        <v>5379</v>
      </c>
      <c r="AC19" s="14">
        <f>AA19+AB19</f>
        <v>22118</v>
      </c>
      <c r="AE19" s="4" t="s">
        <v>16</v>
      </c>
      <c r="AF19" s="2">
        <f t="shared" ref="AF19:AO19" si="9">IFERROR(B19/Q19, "N.A.")</f>
        <v>2758.7669394435352</v>
      </c>
      <c r="AG19" s="2">
        <f t="shared" si="9"/>
        <v>3750.2781534842698</v>
      </c>
      <c r="AH19" s="2">
        <f t="shared" si="9"/>
        <v>2533.1044776119402</v>
      </c>
      <c r="AI19" s="2" t="str">
        <f t="shared" si="9"/>
        <v>N.A.</v>
      </c>
      <c r="AJ19" s="2">
        <f t="shared" si="9"/>
        <v>4698.4725050916495</v>
      </c>
      <c r="AK19" s="2">
        <f t="shared" si="9"/>
        <v>2962.9373650107991</v>
      </c>
      <c r="AL19" s="2">
        <f t="shared" si="9"/>
        <v>1506.5035521454959</v>
      </c>
      <c r="AM19" s="2">
        <f t="shared" si="9"/>
        <v>2861.1205432937181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1930.3159089551348</v>
      </c>
      <c r="AQ19" s="16">
        <f t="shared" ref="AQ19" si="11">IFERROR(M19/AB19, "N.A.")</f>
        <v>3449.6032719836403</v>
      </c>
      <c r="AR19" s="14">
        <f t="shared" ref="AR19" si="12">IFERROR(N19/AC19, "N.A.")</f>
        <v>2299.7998914910931</v>
      </c>
    </row>
    <row r="20" spans="1:44" ht="15" customHeight="1" thickBot="1" x14ac:dyDescent="0.3">
      <c r="A20" s="5" t="s">
        <v>0</v>
      </c>
      <c r="B20" s="48">
        <f>B19+C19</f>
        <v>29610762</v>
      </c>
      <c r="C20" s="49"/>
      <c r="D20" s="48">
        <f>D19+E19</f>
        <v>2545770</v>
      </c>
      <c r="E20" s="49"/>
      <c r="F20" s="48">
        <f>F19+G19</f>
        <v>6422470</v>
      </c>
      <c r="G20" s="49"/>
      <c r="H20" s="48">
        <f>H19+I19</f>
        <v>12287972</v>
      </c>
      <c r="I20" s="49"/>
      <c r="J20" s="48">
        <f>J19+K19</f>
        <v>0</v>
      </c>
      <c r="K20" s="49"/>
      <c r="L20" s="48">
        <f>L19+M19</f>
        <v>50866974</v>
      </c>
      <c r="M20" s="50"/>
      <c r="N20" s="19">
        <f>B20+D20+F20+H20+J20</f>
        <v>50866974</v>
      </c>
      <c r="P20" s="5" t="s">
        <v>0</v>
      </c>
      <c r="Q20" s="48">
        <f>Q19+R19</f>
        <v>9511</v>
      </c>
      <c r="R20" s="49"/>
      <c r="S20" s="48">
        <f>S19+T19</f>
        <v>1005</v>
      </c>
      <c r="T20" s="49"/>
      <c r="U20" s="48">
        <f>U19+V19</f>
        <v>1880</v>
      </c>
      <c r="V20" s="49"/>
      <c r="W20" s="48">
        <f>W19+X19</f>
        <v>7627</v>
      </c>
      <c r="X20" s="49"/>
      <c r="Y20" s="48">
        <f>Y19+Z19</f>
        <v>2095</v>
      </c>
      <c r="Z20" s="49"/>
      <c r="AA20" s="48">
        <f>AA19+AB19</f>
        <v>22118</v>
      </c>
      <c r="AB20" s="49"/>
      <c r="AC20" s="20">
        <f>Q20+S20+U20+W20+Y20</f>
        <v>22118</v>
      </c>
      <c r="AE20" s="5" t="s">
        <v>0</v>
      </c>
      <c r="AF20" s="28">
        <f>IFERROR(B20/Q20,"N.A.")</f>
        <v>3113.3174219324992</v>
      </c>
      <c r="AG20" s="29"/>
      <c r="AH20" s="28">
        <f>IFERROR(D20/S20,"N.A.")</f>
        <v>2533.1044776119402</v>
      </c>
      <c r="AI20" s="29"/>
      <c r="AJ20" s="28">
        <f>IFERROR(F20/U20,"N.A.")</f>
        <v>3416.2074468085107</v>
      </c>
      <c r="AK20" s="29"/>
      <c r="AL20" s="28">
        <f>IFERROR(H20/W20,"N.A.")</f>
        <v>1611.1147240068178</v>
      </c>
      <c r="AM20" s="29"/>
      <c r="AN20" s="28">
        <f>IFERROR(J20/Y20,"N.A.")</f>
        <v>0</v>
      </c>
      <c r="AO20" s="29"/>
      <c r="AP20" s="28">
        <f>IFERROR(L20/AA20,"N.A.")</f>
        <v>2299.7998914910931</v>
      </c>
      <c r="AQ20" s="29"/>
      <c r="AR20" s="17">
        <f>IFERROR(N20/AC20, "N.A.")</f>
        <v>2299.7998914910931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3138527.0000000005</v>
      </c>
      <c r="C27" s="2"/>
      <c r="D27" s="2">
        <v>1953660</v>
      </c>
      <c r="E27" s="2"/>
      <c r="F27" s="2">
        <v>1876950</v>
      </c>
      <c r="G27" s="2"/>
      <c r="H27" s="2">
        <v>3596708</v>
      </c>
      <c r="I27" s="2"/>
      <c r="J27" s="2">
        <v>0</v>
      </c>
      <c r="K27" s="2"/>
      <c r="L27" s="1">
        <f t="shared" ref="L27:M30" si="13">B27+D27+F27+H27+J27</f>
        <v>10565845</v>
      </c>
      <c r="M27" s="13">
        <f t="shared" si="13"/>
        <v>0</v>
      </c>
      <c r="N27" s="14">
        <f>L27+M27</f>
        <v>10565845</v>
      </c>
      <c r="P27" s="3" t="s">
        <v>12</v>
      </c>
      <c r="Q27" s="2">
        <v>1006</v>
      </c>
      <c r="R27" s="2">
        <v>0</v>
      </c>
      <c r="S27" s="2">
        <v>598</v>
      </c>
      <c r="T27" s="2">
        <v>0</v>
      </c>
      <c r="U27" s="2">
        <v>291</v>
      </c>
      <c r="V27" s="2">
        <v>0</v>
      </c>
      <c r="W27" s="2">
        <v>685</v>
      </c>
      <c r="X27" s="2">
        <v>0</v>
      </c>
      <c r="Y27" s="2">
        <v>182</v>
      </c>
      <c r="Z27" s="2">
        <v>0</v>
      </c>
      <c r="AA27" s="1">
        <f t="shared" ref="AA27:AB30" si="14">Q27+S27+U27+W27+Y27</f>
        <v>2762</v>
      </c>
      <c r="AB27" s="13">
        <f t="shared" si="14"/>
        <v>0</v>
      </c>
      <c r="AC27" s="14">
        <f>AA27+AB27</f>
        <v>2762</v>
      </c>
      <c r="AE27" s="3" t="s">
        <v>12</v>
      </c>
      <c r="AF27" s="2">
        <f t="shared" ref="AF27:AR30" si="15">IFERROR(B27/Q27, "N.A.")</f>
        <v>3119.8081510934398</v>
      </c>
      <c r="AG27" s="2" t="str">
        <f t="shared" si="15"/>
        <v>N.A.</v>
      </c>
      <c r="AH27" s="2">
        <f t="shared" si="15"/>
        <v>3266.9899665551839</v>
      </c>
      <c r="AI27" s="2" t="str">
        <f t="shared" si="15"/>
        <v>N.A.</v>
      </c>
      <c r="AJ27" s="2">
        <f t="shared" si="15"/>
        <v>6450</v>
      </c>
      <c r="AK27" s="2" t="str">
        <f t="shared" si="15"/>
        <v>N.A.</v>
      </c>
      <c r="AL27" s="2">
        <f t="shared" si="15"/>
        <v>5250.6686131386859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3825.432657494569</v>
      </c>
      <c r="AQ27" s="16" t="str">
        <f t="shared" si="15"/>
        <v>N.A.</v>
      </c>
      <c r="AR27" s="14">
        <f t="shared" si="15"/>
        <v>3825.432657494569</v>
      </c>
    </row>
    <row r="28" spans="1:44" ht="15" customHeight="1" thickBot="1" x14ac:dyDescent="0.3">
      <c r="A28" s="3" t="s">
        <v>13</v>
      </c>
      <c r="B28" s="2">
        <v>332800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332800</v>
      </c>
      <c r="M28" s="13">
        <f t="shared" si="13"/>
        <v>0</v>
      </c>
      <c r="N28" s="14">
        <f>L28+M28</f>
        <v>332800</v>
      </c>
      <c r="P28" s="3" t="s">
        <v>13</v>
      </c>
      <c r="Q28" s="2">
        <v>391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391</v>
      </c>
      <c r="AB28" s="13">
        <f t="shared" si="14"/>
        <v>0</v>
      </c>
      <c r="AC28" s="14">
        <f>AA28+AB28</f>
        <v>391</v>
      </c>
      <c r="AE28" s="3" t="s">
        <v>13</v>
      </c>
      <c r="AF28" s="2">
        <f t="shared" si="15"/>
        <v>851.15089514066494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851.15089514066494</v>
      </c>
      <c r="AQ28" s="16" t="str">
        <f t="shared" si="15"/>
        <v>N.A.</v>
      </c>
      <c r="AR28" s="14">
        <f t="shared" si="15"/>
        <v>851.15089514066494</v>
      </c>
    </row>
    <row r="29" spans="1:44" ht="15" customHeight="1" thickBot="1" x14ac:dyDescent="0.3">
      <c r="A29" s="3" t="s">
        <v>14</v>
      </c>
      <c r="B29" s="2">
        <v>9779575</v>
      </c>
      <c r="C29" s="2">
        <v>7064496</v>
      </c>
      <c r="D29" s="2">
        <v>89010</v>
      </c>
      <c r="E29" s="2"/>
      <c r="F29" s="2"/>
      <c r="G29" s="2">
        <v>1834799.9999999998</v>
      </c>
      <c r="H29" s="2"/>
      <c r="I29" s="2">
        <v>1685200</v>
      </c>
      <c r="J29" s="2">
        <v>0</v>
      </c>
      <c r="K29" s="2"/>
      <c r="L29" s="1">
        <f t="shared" si="13"/>
        <v>9868585</v>
      </c>
      <c r="M29" s="13">
        <f t="shared" si="13"/>
        <v>10584496</v>
      </c>
      <c r="N29" s="14">
        <f>L29+M29</f>
        <v>20453081</v>
      </c>
      <c r="P29" s="3" t="s">
        <v>14</v>
      </c>
      <c r="Q29" s="2">
        <v>2365</v>
      </c>
      <c r="R29" s="2">
        <v>1673</v>
      </c>
      <c r="S29" s="2">
        <v>69</v>
      </c>
      <c r="T29" s="2">
        <v>0</v>
      </c>
      <c r="U29" s="2">
        <v>0</v>
      </c>
      <c r="V29" s="2">
        <v>686</v>
      </c>
      <c r="W29" s="2">
        <v>0</v>
      </c>
      <c r="X29" s="2">
        <v>589</v>
      </c>
      <c r="Y29" s="2">
        <v>582</v>
      </c>
      <c r="Z29" s="2">
        <v>0</v>
      </c>
      <c r="AA29" s="1">
        <f t="shared" si="14"/>
        <v>3016</v>
      </c>
      <c r="AB29" s="13">
        <f t="shared" si="14"/>
        <v>2948</v>
      </c>
      <c r="AC29" s="14">
        <f>AA29+AB29</f>
        <v>5964</v>
      </c>
      <c r="AE29" s="3" t="s">
        <v>14</v>
      </c>
      <c r="AF29" s="2">
        <f t="shared" si="15"/>
        <v>4135.1268498942918</v>
      </c>
      <c r="AG29" s="2">
        <f t="shared" si="15"/>
        <v>4222.6515242080095</v>
      </c>
      <c r="AH29" s="2">
        <f t="shared" si="15"/>
        <v>1290</v>
      </c>
      <c r="AI29" s="2" t="str">
        <f t="shared" si="15"/>
        <v>N.A.</v>
      </c>
      <c r="AJ29" s="2" t="str">
        <f t="shared" si="15"/>
        <v>N.A.</v>
      </c>
      <c r="AK29" s="2">
        <f t="shared" si="15"/>
        <v>2674.6355685131193</v>
      </c>
      <c r="AL29" s="2" t="str">
        <f t="shared" si="15"/>
        <v>N.A.</v>
      </c>
      <c r="AM29" s="2">
        <f t="shared" si="15"/>
        <v>2861.1205432937181</v>
      </c>
      <c r="AN29" s="2">
        <f t="shared" si="15"/>
        <v>0</v>
      </c>
      <c r="AO29" s="2" t="str">
        <f t="shared" si="15"/>
        <v>N.A.</v>
      </c>
      <c r="AP29" s="15">
        <f t="shared" si="15"/>
        <v>3272.0772546419098</v>
      </c>
      <c r="AQ29" s="16">
        <f t="shared" si="15"/>
        <v>3590.3989145183177</v>
      </c>
      <c r="AR29" s="14">
        <f t="shared" si="15"/>
        <v>3429.4233735747821</v>
      </c>
    </row>
    <row r="30" spans="1:44" ht="15" customHeight="1" thickBot="1" x14ac:dyDescent="0.3">
      <c r="A30" s="3" t="s">
        <v>15</v>
      </c>
      <c r="B30" s="2">
        <v>737794</v>
      </c>
      <c r="C30" s="2"/>
      <c r="D30" s="2">
        <v>503100</v>
      </c>
      <c r="E30" s="2"/>
      <c r="F30" s="2"/>
      <c r="G30" s="2">
        <v>2280720</v>
      </c>
      <c r="H30" s="2">
        <v>2759639.9999999991</v>
      </c>
      <c r="I30" s="2"/>
      <c r="J30" s="2">
        <v>0</v>
      </c>
      <c r="K30" s="2"/>
      <c r="L30" s="1">
        <f t="shared" si="13"/>
        <v>4000533.9999999991</v>
      </c>
      <c r="M30" s="13">
        <f t="shared" si="13"/>
        <v>2280720</v>
      </c>
      <c r="N30" s="14">
        <f>L30+M30</f>
        <v>6281253.9999999991</v>
      </c>
      <c r="P30" s="3" t="s">
        <v>15</v>
      </c>
      <c r="Q30" s="2">
        <v>512</v>
      </c>
      <c r="R30" s="2">
        <v>0</v>
      </c>
      <c r="S30" s="2">
        <v>234</v>
      </c>
      <c r="T30" s="2">
        <v>0</v>
      </c>
      <c r="U30" s="2">
        <v>0</v>
      </c>
      <c r="V30" s="2">
        <v>312</v>
      </c>
      <c r="W30" s="2">
        <v>3977</v>
      </c>
      <c r="X30" s="2">
        <v>0</v>
      </c>
      <c r="Y30" s="2">
        <v>976</v>
      </c>
      <c r="Z30" s="2">
        <v>0</v>
      </c>
      <c r="AA30" s="1">
        <f t="shared" si="14"/>
        <v>5699</v>
      </c>
      <c r="AB30" s="13">
        <f t="shared" si="14"/>
        <v>312</v>
      </c>
      <c r="AC30" s="18">
        <f>AA30+AB30</f>
        <v>6011</v>
      </c>
      <c r="AE30" s="3" t="s">
        <v>15</v>
      </c>
      <c r="AF30" s="2">
        <f t="shared" si="15"/>
        <v>1441.00390625</v>
      </c>
      <c r="AG30" s="2" t="str">
        <f t="shared" si="15"/>
        <v>N.A.</v>
      </c>
      <c r="AH30" s="2">
        <f t="shared" si="15"/>
        <v>2150</v>
      </c>
      <c r="AI30" s="2" t="str">
        <f t="shared" si="15"/>
        <v>N.A.</v>
      </c>
      <c r="AJ30" s="2" t="str">
        <f t="shared" si="15"/>
        <v>N.A.</v>
      </c>
      <c r="AK30" s="2">
        <f t="shared" si="15"/>
        <v>7310</v>
      </c>
      <c r="AL30" s="2">
        <f t="shared" si="15"/>
        <v>693.89992456625578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701.97122302158255</v>
      </c>
      <c r="AQ30" s="16">
        <f t="shared" si="15"/>
        <v>7310</v>
      </c>
      <c r="AR30" s="14">
        <f t="shared" si="15"/>
        <v>1044.9599068374646</v>
      </c>
    </row>
    <row r="31" spans="1:44" ht="15" customHeight="1" thickBot="1" x14ac:dyDescent="0.3">
      <c r="A31" s="4" t="s">
        <v>16</v>
      </c>
      <c r="B31" s="2">
        <f t="shared" ref="B31:K31" si="16">SUM(B27:B30)</f>
        <v>13988696</v>
      </c>
      <c r="C31" s="2">
        <f t="shared" si="16"/>
        <v>7064496</v>
      </c>
      <c r="D31" s="2">
        <f t="shared" si="16"/>
        <v>2545770</v>
      </c>
      <c r="E31" s="2">
        <f t="shared" si="16"/>
        <v>0</v>
      </c>
      <c r="F31" s="2">
        <f t="shared" si="16"/>
        <v>1876950</v>
      </c>
      <c r="G31" s="2">
        <f t="shared" si="16"/>
        <v>4115520</v>
      </c>
      <c r="H31" s="2">
        <f t="shared" si="16"/>
        <v>6356347.9999999991</v>
      </c>
      <c r="I31" s="2">
        <f t="shared" si="16"/>
        <v>1685200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24767764</v>
      </c>
      <c r="M31" s="13">
        <f t="shared" ref="M31" si="18">C31+E31+G31+I31+K31</f>
        <v>12865216</v>
      </c>
      <c r="N31" s="18">
        <f>L31+M31</f>
        <v>37632980</v>
      </c>
      <c r="P31" s="4" t="s">
        <v>16</v>
      </c>
      <c r="Q31" s="2">
        <f t="shared" ref="Q31:Z31" si="19">SUM(Q27:Q30)</f>
        <v>4274</v>
      </c>
      <c r="R31" s="2">
        <f t="shared" si="19"/>
        <v>1673</v>
      </c>
      <c r="S31" s="2">
        <f t="shared" si="19"/>
        <v>901</v>
      </c>
      <c r="T31" s="2">
        <f t="shared" si="19"/>
        <v>0</v>
      </c>
      <c r="U31" s="2">
        <f t="shared" si="19"/>
        <v>291</v>
      </c>
      <c r="V31" s="2">
        <f t="shared" si="19"/>
        <v>998</v>
      </c>
      <c r="W31" s="2">
        <f t="shared" si="19"/>
        <v>4662</v>
      </c>
      <c r="X31" s="2">
        <f t="shared" si="19"/>
        <v>589</v>
      </c>
      <c r="Y31" s="2">
        <f t="shared" si="19"/>
        <v>1740</v>
      </c>
      <c r="Z31" s="2">
        <f t="shared" si="19"/>
        <v>0</v>
      </c>
      <c r="AA31" s="1">
        <f t="shared" ref="AA31" si="20">Q31+S31+U31+W31+Y31</f>
        <v>11868</v>
      </c>
      <c r="AB31" s="13">
        <f t="shared" ref="AB31" si="21">R31+T31+V31+X31+Z31</f>
        <v>3260</v>
      </c>
      <c r="AC31" s="14">
        <f>AA31+AB31</f>
        <v>15128</v>
      </c>
      <c r="AE31" s="4" t="s">
        <v>16</v>
      </c>
      <c r="AF31" s="2">
        <f t="shared" ref="AF31:AO31" si="22">IFERROR(B31/Q31, "N.A.")</f>
        <v>3272.9751988769303</v>
      </c>
      <c r="AG31" s="2">
        <f t="shared" si="22"/>
        <v>4222.6515242080095</v>
      </c>
      <c r="AH31" s="2">
        <f t="shared" si="22"/>
        <v>2825.4938956714759</v>
      </c>
      <c r="AI31" s="2" t="str">
        <f t="shared" si="22"/>
        <v>N.A.</v>
      </c>
      <c r="AJ31" s="2">
        <f t="shared" si="22"/>
        <v>6450</v>
      </c>
      <c r="AK31" s="2">
        <f t="shared" si="22"/>
        <v>4123.7675350701402</v>
      </c>
      <c r="AL31" s="2">
        <f t="shared" si="22"/>
        <v>1363.4380094380092</v>
      </c>
      <c r="AM31" s="2">
        <f t="shared" si="22"/>
        <v>2861.1205432937181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2086.9366363329964</v>
      </c>
      <c r="AQ31" s="16">
        <f t="shared" ref="AQ31" si="24">IFERROR(M31/AB31, "N.A.")</f>
        <v>3946.3852760736195</v>
      </c>
      <c r="AR31" s="14">
        <f t="shared" ref="AR31" si="25">IFERROR(N31/AC31, "N.A.")</f>
        <v>2487.6374933897409</v>
      </c>
    </row>
    <row r="32" spans="1:44" ht="15" customHeight="1" thickBot="1" x14ac:dyDescent="0.3">
      <c r="A32" s="5" t="s">
        <v>0</v>
      </c>
      <c r="B32" s="48">
        <f>B31+C31</f>
        <v>21053192</v>
      </c>
      <c r="C32" s="49"/>
      <c r="D32" s="48">
        <f>D31+E31</f>
        <v>2545770</v>
      </c>
      <c r="E32" s="49"/>
      <c r="F32" s="48">
        <f>F31+G31</f>
        <v>5992470</v>
      </c>
      <c r="G32" s="49"/>
      <c r="H32" s="48">
        <f>H31+I31</f>
        <v>8041547.9999999991</v>
      </c>
      <c r="I32" s="49"/>
      <c r="J32" s="48">
        <f>J31+K31</f>
        <v>0</v>
      </c>
      <c r="K32" s="49"/>
      <c r="L32" s="48">
        <f>L31+M31</f>
        <v>37632980</v>
      </c>
      <c r="M32" s="50"/>
      <c r="N32" s="19">
        <f>B32+D32+F32+H32+J32</f>
        <v>37632980</v>
      </c>
      <c r="P32" s="5" t="s">
        <v>0</v>
      </c>
      <c r="Q32" s="48">
        <f>Q31+R31</f>
        <v>5947</v>
      </c>
      <c r="R32" s="49"/>
      <c r="S32" s="48">
        <f>S31+T31</f>
        <v>901</v>
      </c>
      <c r="T32" s="49"/>
      <c r="U32" s="48">
        <f>U31+V31</f>
        <v>1289</v>
      </c>
      <c r="V32" s="49"/>
      <c r="W32" s="48">
        <f>W31+X31</f>
        <v>5251</v>
      </c>
      <c r="X32" s="49"/>
      <c r="Y32" s="48">
        <f>Y31+Z31</f>
        <v>1740</v>
      </c>
      <c r="Z32" s="49"/>
      <c r="AA32" s="48">
        <f>AA31+AB31</f>
        <v>15128</v>
      </c>
      <c r="AB32" s="49"/>
      <c r="AC32" s="20">
        <f>Q32+S32+U32+W32+Y32</f>
        <v>15128</v>
      </c>
      <c r="AE32" s="5" t="s">
        <v>0</v>
      </c>
      <c r="AF32" s="28">
        <f>IFERROR(B32/Q32,"N.A.")</f>
        <v>3540.1365394316463</v>
      </c>
      <c r="AG32" s="29"/>
      <c r="AH32" s="28">
        <f>IFERROR(D32/S32,"N.A.")</f>
        <v>2825.4938956714759</v>
      </c>
      <c r="AI32" s="29"/>
      <c r="AJ32" s="28">
        <f>IFERROR(F32/U32,"N.A.")</f>
        <v>4648.9294026377038</v>
      </c>
      <c r="AK32" s="29"/>
      <c r="AL32" s="28">
        <f>IFERROR(H32/W32,"N.A.")</f>
        <v>1531.4317272900398</v>
      </c>
      <c r="AM32" s="29"/>
      <c r="AN32" s="28">
        <f>IFERROR(J32/Y32,"N.A.")</f>
        <v>0</v>
      </c>
      <c r="AO32" s="29"/>
      <c r="AP32" s="28">
        <f>IFERROR(L32/AA32,"N.A.")</f>
        <v>2487.6374933897409</v>
      </c>
      <c r="AQ32" s="29"/>
      <c r="AR32" s="17">
        <f>IFERROR(N32/AC32, "N.A.")</f>
        <v>2487.6374933897409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347695</v>
      </c>
      <c r="C39" s="2"/>
      <c r="D39" s="2">
        <v>0</v>
      </c>
      <c r="E39" s="2"/>
      <c r="F39" s="2">
        <v>430000</v>
      </c>
      <c r="G39" s="2"/>
      <c r="H39" s="2">
        <v>4246423.9999999991</v>
      </c>
      <c r="I39" s="2"/>
      <c r="J39" s="2">
        <v>0</v>
      </c>
      <c r="K39" s="2"/>
      <c r="L39" s="1">
        <f t="shared" ref="L39:M42" si="26">B39+D39+F39+H39+J39</f>
        <v>5024118.9999999991</v>
      </c>
      <c r="M39" s="13">
        <f t="shared" si="26"/>
        <v>0</v>
      </c>
      <c r="N39" s="14">
        <f>L39+M39</f>
        <v>5024118.9999999991</v>
      </c>
      <c r="P39" s="3" t="s">
        <v>12</v>
      </c>
      <c r="Q39" s="2">
        <v>491</v>
      </c>
      <c r="R39" s="2">
        <v>0</v>
      </c>
      <c r="S39" s="2">
        <v>104</v>
      </c>
      <c r="T39" s="2">
        <v>0</v>
      </c>
      <c r="U39" s="2">
        <v>200</v>
      </c>
      <c r="V39" s="2">
        <v>0</v>
      </c>
      <c r="W39" s="2">
        <v>2238</v>
      </c>
      <c r="X39" s="2">
        <v>0</v>
      </c>
      <c r="Y39" s="2">
        <v>147</v>
      </c>
      <c r="Z39" s="2">
        <v>0</v>
      </c>
      <c r="AA39" s="1">
        <f t="shared" ref="AA39:AB42" si="27">Q39+S39+U39+W39+Y39</f>
        <v>3180</v>
      </c>
      <c r="AB39" s="13">
        <f t="shared" si="27"/>
        <v>0</v>
      </c>
      <c r="AC39" s="14">
        <f>AA39+AB39</f>
        <v>3180</v>
      </c>
      <c r="AE39" s="3" t="s">
        <v>12</v>
      </c>
      <c r="AF39" s="2">
        <f t="shared" ref="AF39:AR42" si="28">IFERROR(B39/Q39, "N.A.")</f>
        <v>708.13645621181263</v>
      </c>
      <c r="AG39" s="2" t="str">
        <f t="shared" si="28"/>
        <v>N.A.</v>
      </c>
      <c r="AH39" s="2">
        <f t="shared" si="28"/>
        <v>0</v>
      </c>
      <c r="AI39" s="2" t="str">
        <f t="shared" si="28"/>
        <v>N.A.</v>
      </c>
      <c r="AJ39" s="2">
        <f t="shared" si="28"/>
        <v>2150</v>
      </c>
      <c r="AK39" s="2" t="str">
        <f t="shared" si="28"/>
        <v>N.A.</v>
      </c>
      <c r="AL39" s="2">
        <f t="shared" si="28"/>
        <v>1897.4191242180514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1579.9116352201254</v>
      </c>
      <c r="AQ39" s="16" t="str">
        <f t="shared" si="28"/>
        <v>N.A.</v>
      </c>
      <c r="AR39" s="14">
        <f t="shared" si="28"/>
        <v>1579.9116352201254</v>
      </c>
    </row>
    <row r="40" spans="1:44" ht="15" customHeight="1" thickBot="1" x14ac:dyDescent="0.3">
      <c r="A40" s="3" t="s">
        <v>13</v>
      </c>
      <c r="B40" s="2">
        <v>726505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726505</v>
      </c>
      <c r="M40" s="13">
        <f t="shared" si="26"/>
        <v>0</v>
      </c>
      <c r="N40" s="14">
        <f>L40+M40</f>
        <v>726505</v>
      </c>
      <c r="P40" s="3" t="s">
        <v>13</v>
      </c>
      <c r="Q40" s="2">
        <v>460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460</v>
      </c>
      <c r="AB40" s="13">
        <f t="shared" si="27"/>
        <v>0</v>
      </c>
      <c r="AC40" s="14">
        <f>AA40+AB40</f>
        <v>460</v>
      </c>
      <c r="AE40" s="3" t="s">
        <v>13</v>
      </c>
      <c r="AF40" s="2">
        <f t="shared" si="28"/>
        <v>1579.358695652174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1579.358695652174</v>
      </c>
      <c r="AQ40" s="16" t="str">
        <f t="shared" si="28"/>
        <v>N.A.</v>
      </c>
      <c r="AR40" s="14">
        <f t="shared" si="28"/>
        <v>1579.358695652174</v>
      </c>
    </row>
    <row r="41" spans="1:44" ht="15" customHeight="1" thickBot="1" x14ac:dyDescent="0.3">
      <c r="A41" s="3" t="s">
        <v>14</v>
      </c>
      <c r="B41" s="2">
        <v>1793170</v>
      </c>
      <c r="C41" s="2">
        <v>5690200</v>
      </c>
      <c r="D41" s="2"/>
      <c r="E41" s="2"/>
      <c r="F41" s="2"/>
      <c r="G41" s="2">
        <v>0</v>
      </c>
      <c r="H41" s="2"/>
      <c r="I41" s="2"/>
      <c r="J41" s="2">
        <v>0</v>
      </c>
      <c r="K41" s="2"/>
      <c r="L41" s="1">
        <f t="shared" si="26"/>
        <v>1793170</v>
      </c>
      <c r="M41" s="13">
        <f t="shared" si="26"/>
        <v>5690200</v>
      </c>
      <c r="N41" s="14">
        <f>L41+M41</f>
        <v>7483370</v>
      </c>
      <c r="P41" s="3" t="s">
        <v>14</v>
      </c>
      <c r="Q41" s="2">
        <v>885</v>
      </c>
      <c r="R41" s="2">
        <v>1728</v>
      </c>
      <c r="S41" s="2">
        <v>0</v>
      </c>
      <c r="T41" s="2">
        <v>0</v>
      </c>
      <c r="U41" s="2">
        <v>0</v>
      </c>
      <c r="V41" s="2">
        <v>391</v>
      </c>
      <c r="W41" s="2">
        <v>0</v>
      </c>
      <c r="X41" s="2">
        <v>0</v>
      </c>
      <c r="Y41" s="2">
        <v>208</v>
      </c>
      <c r="Z41" s="2">
        <v>0</v>
      </c>
      <c r="AA41" s="1">
        <f t="shared" si="27"/>
        <v>1093</v>
      </c>
      <c r="AB41" s="13">
        <f t="shared" si="27"/>
        <v>2119</v>
      </c>
      <c r="AC41" s="14">
        <f>AA41+AB41</f>
        <v>3212</v>
      </c>
      <c r="AE41" s="3" t="s">
        <v>14</v>
      </c>
      <c r="AF41" s="2">
        <f t="shared" si="28"/>
        <v>2026.180790960452</v>
      </c>
      <c r="AG41" s="2">
        <f t="shared" si="28"/>
        <v>3292.9398148148148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0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1640.594693504117</v>
      </c>
      <c r="AQ41" s="16">
        <f t="shared" si="28"/>
        <v>2685.3232656913638</v>
      </c>
      <c r="AR41" s="14">
        <f t="shared" si="28"/>
        <v>2329.816313823163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138</v>
      </c>
      <c r="X42" s="2">
        <v>0</v>
      </c>
      <c r="Y42" s="2">
        <v>0</v>
      </c>
      <c r="Z42" s="2">
        <v>0</v>
      </c>
      <c r="AA42" s="1">
        <f t="shared" si="27"/>
        <v>138</v>
      </c>
      <c r="AB42" s="13">
        <f t="shared" si="27"/>
        <v>0</v>
      </c>
      <c r="AC42" s="14">
        <f>AA42+AB42</f>
        <v>138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0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0</v>
      </c>
      <c r="AQ42" s="16" t="str">
        <f t="shared" si="28"/>
        <v>N.A.</v>
      </c>
      <c r="AR42" s="14">
        <f t="shared" si="28"/>
        <v>0</v>
      </c>
    </row>
    <row r="43" spans="1:44" ht="15" customHeight="1" thickBot="1" x14ac:dyDescent="0.3">
      <c r="A43" s="4" t="s">
        <v>16</v>
      </c>
      <c r="B43" s="2">
        <f t="shared" ref="B43:K43" si="29">SUM(B39:B42)</f>
        <v>2867370</v>
      </c>
      <c r="C43" s="2">
        <f t="shared" si="29"/>
        <v>5690200</v>
      </c>
      <c r="D43" s="2">
        <f t="shared" si="29"/>
        <v>0</v>
      </c>
      <c r="E43" s="2">
        <f t="shared" si="29"/>
        <v>0</v>
      </c>
      <c r="F43" s="2">
        <f t="shared" si="29"/>
        <v>430000</v>
      </c>
      <c r="G43" s="2">
        <f t="shared" si="29"/>
        <v>0</v>
      </c>
      <c r="H43" s="2">
        <f t="shared" si="29"/>
        <v>4246423.9999999991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7543793.9999999991</v>
      </c>
      <c r="M43" s="13">
        <f t="shared" ref="M43" si="31">C43+E43+G43+I43+K43</f>
        <v>5690200</v>
      </c>
      <c r="N43" s="18">
        <f>L43+M43</f>
        <v>13233994</v>
      </c>
      <c r="P43" s="4" t="s">
        <v>16</v>
      </c>
      <c r="Q43" s="2">
        <f t="shared" ref="Q43:Z43" si="32">SUM(Q39:Q42)</f>
        <v>1836</v>
      </c>
      <c r="R43" s="2">
        <f t="shared" si="32"/>
        <v>1728</v>
      </c>
      <c r="S43" s="2">
        <f t="shared" si="32"/>
        <v>104</v>
      </c>
      <c r="T43" s="2">
        <f t="shared" si="32"/>
        <v>0</v>
      </c>
      <c r="U43" s="2">
        <f t="shared" si="32"/>
        <v>200</v>
      </c>
      <c r="V43" s="2">
        <f t="shared" si="32"/>
        <v>391</v>
      </c>
      <c r="W43" s="2">
        <f t="shared" si="32"/>
        <v>2376</v>
      </c>
      <c r="X43" s="2">
        <f t="shared" si="32"/>
        <v>0</v>
      </c>
      <c r="Y43" s="2">
        <f t="shared" si="32"/>
        <v>355</v>
      </c>
      <c r="Z43" s="2">
        <f t="shared" si="32"/>
        <v>0</v>
      </c>
      <c r="AA43" s="1">
        <f t="shared" ref="AA43" si="33">Q43+S43+U43+W43+Y43</f>
        <v>4871</v>
      </c>
      <c r="AB43" s="13">
        <f t="shared" ref="AB43" si="34">R43+T43+V43+X43+Z43</f>
        <v>2119</v>
      </c>
      <c r="AC43" s="18">
        <f>AA43+AB43</f>
        <v>6990</v>
      </c>
      <c r="AE43" s="4" t="s">
        <v>16</v>
      </c>
      <c r="AF43" s="2">
        <f t="shared" ref="AF43:AO43" si="35">IFERROR(B43/Q43, "N.A.")</f>
        <v>1561.748366013072</v>
      </c>
      <c r="AG43" s="2">
        <f t="shared" si="35"/>
        <v>3292.9398148148148</v>
      </c>
      <c r="AH43" s="2">
        <f t="shared" si="35"/>
        <v>0</v>
      </c>
      <c r="AI43" s="2" t="str">
        <f t="shared" si="35"/>
        <v>N.A.</v>
      </c>
      <c r="AJ43" s="2">
        <f t="shared" si="35"/>
        <v>2150</v>
      </c>
      <c r="AK43" s="2">
        <f t="shared" si="35"/>
        <v>0</v>
      </c>
      <c r="AL43" s="2">
        <f t="shared" si="35"/>
        <v>1787.2154882154878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1548.7156641346744</v>
      </c>
      <c r="AQ43" s="16">
        <f t="shared" ref="AQ43" si="37">IFERROR(M43/AB43, "N.A.")</f>
        <v>2685.3232656913638</v>
      </c>
      <c r="AR43" s="14">
        <f t="shared" ref="AR43" si="38">IFERROR(N43/AC43, "N.A.")</f>
        <v>1893.2752503576537</v>
      </c>
    </row>
    <row r="44" spans="1:44" ht="15" customHeight="1" thickBot="1" x14ac:dyDescent="0.3">
      <c r="A44" s="5" t="s">
        <v>0</v>
      </c>
      <c r="B44" s="48">
        <f>B43+C43</f>
        <v>8557570</v>
      </c>
      <c r="C44" s="49"/>
      <c r="D44" s="48">
        <f>D43+E43</f>
        <v>0</v>
      </c>
      <c r="E44" s="49"/>
      <c r="F44" s="48">
        <f>F43+G43</f>
        <v>430000</v>
      </c>
      <c r="G44" s="49"/>
      <c r="H44" s="48">
        <f>H43+I43</f>
        <v>4246423.9999999991</v>
      </c>
      <c r="I44" s="49"/>
      <c r="J44" s="48">
        <f>J43+K43</f>
        <v>0</v>
      </c>
      <c r="K44" s="49"/>
      <c r="L44" s="48">
        <f>L43+M43</f>
        <v>13233994</v>
      </c>
      <c r="M44" s="50"/>
      <c r="N44" s="19">
        <f>B44+D44+F44+H44+J44</f>
        <v>13233994</v>
      </c>
      <c r="P44" s="5" t="s">
        <v>0</v>
      </c>
      <c r="Q44" s="48">
        <f>Q43+R43</f>
        <v>3564</v>
      </c>
      <c r="R44" s="49"/>
      <c r="S44" s="48">
        <f>S43+T43</f>
        <v>104</v>
      </c>
      <c r="T44" s="49"/>
      <c r="U44" s="48">
        <f>U43+V43</f>
        <v>591</v>
      </c>
      <c r="V44" s="49"/>
      <c r="W44" s="48">
        <f>W43+X43</f>
        <v>2376</v>
      </c>
      <c r="X44" s="49"/>
      <c r="Y44" s="48">
        <f>Y43+Z43</f>
        <v>355</v>
      </c>
      <c r="Z44" s="49"/>
      <c r="AA44" s="48">
        <f>AA43+AB43</f>
        <v>6990</v>
      </c>
      <c r="AB44" s="50"/>
      <c r="AC44" s="19">
        <f>Q44+S44+U44+W44+Y44</f>
        <v>6990</v>
      </c>
      <c r="AE44" s="5" t="s">
        <v>0</v>
      </c>
      <c r="AF44" s="28">
        <f>IFERROR(B44/Q44,"N.A.")</f>
        <v>2401.1139169472503</v>
      </c>
      <c r="AG44" s="29"/>
      <c r="AH44" s="28">
        <f>IFERROR(D44/S44,"N.A.")</f>
        <v>0</v>
      </c>
      <c r="AI44" s="29"/>
      <c r="AJ44" s="28">
        <f>IFERROR(F44/U44,"N.A.")</f>
        <v>727.58037225042301</v>
      </c>
      <c r="AK44" s="29"/>
      <c r="AL44" s="28">
        <f>IFERROR(H44/W44,"N.A.")</f>
        <v>1787.2154882154878</v>
      </c>
      <c r="AM44" s="29"/>
      <c r="AN44" s="28">
        <f>IFERROR(J44/Y44,"N.A.")</f>
        <v>0</v>
      </c>
      <c r="AO44" s="29"/>
      <c r="AP44" s="28">
        <f>IFERROR(L44/AA44,"N.A.")</f>
        <v>1893.2752503576537</v>
      </c>
      <c r="AQ44" s="29"/>
      <c r="AR44" s="17">
        <f>IFERROR(N44/AC44, "N.A.")</f>
        <v>1893.2752503576537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>
        <v>4886950</v>
      </c>
      <c r="C15" s="2"/>
      <c r="D15" s="2">
        <v>180900</v>
      </c>
      <c r="E15" s="2"/>
      <c r="F15" s="2">
        <v>1661700</v>
      </c>
      <c r="G15" s="2"/>
      <c r="H15" s="2">
        <v>4996500</v>
      </c>
      <c r="I15" s="2"/>
      <c r="J15" s="2">
        <v>0</v>
      </c>
      <c r="K15" s="2"/>
      <c r="L15" s="1">
        <f t="shared" ref="L15:M18" si="0">B15+D15+F15+H15+J15</f>
        <v>11726050</v>
      </c>
      <c r="M15" s="13">
        <f t="shared" si="0"/>
        <v>0</v>
      </c>
      <c r="N15" s="14">
        <f>L15+M15</f>
        <v>11726050</v>
      </c>
      <c r="P15" s="3" t="s">
        <v>12</v>
      </c>
      <c r="Q15" s="2">
        <v>1364</v>
      </c>
      <c r="R15" s="2">
        <v>0</v>
      </c>
      <c r="S15" s="2">
        <v>90</v>
      </c>
      <c r="T15" s="2">
        <v>0</v>
      </c>
      <c r="U15" s="2">
        <v>236</v>
      </c>
      <c r="V15" s="2">
        <v>0</v>
      </c>
      <c r="W15" s="2">
        <v>1286</v>
      </c>
      <c r="X15" s="2">
        <v>0</v>
      </c>
      <c r="Y15" s="2">
        <v>90</v>
      </c>
      <c r="Z15" s="2">
        <v>0</v>
      </c>
      <c r="AA15" s="1">
        <f t="shared" ref="AA15:AB18" si="1">Q15+S15+U15+W15+Y15</f>
        <v>3066</v>
      </c>
      <c r="AB15" s="13">
        <f t="shared" si="1"/>
        <v>0</v>
      </c>
      <c r="AC15" s="14">
        <f>AA15+AB15</f>
        <v>3066</v>
      </c>
      <c r="AE15" s="3" t="s">
        <v>12</v>
      </c>
      <c r="AF15" s="2">
        <f t="shared" ref="AF15:AR18" si="2">IFERROR(B15/Q15, "N.A.")</f>
        <v>3582.8079178885632</v>
      </c>
      <c r="AG15" s="2" t="str">
        <f t="shared" si="2"/>
        <v>N.A.</v>
      </c>
      <c r="AH15" s="2">
        <f t="shared" si="2"/>
        <v>2010</v>
      </c>
      <c r="AI15" s="2" t="str">
        <f t="shared" si="2"/>
        <v>N.A.</v>
      </c>
      <c r="AJ15" s="2">
        <f t="shared" si="2"/>
        <v>7041.1016949152545</v>
      </c>
      <c r="AK15" s="2" t="str">
        <f t="shared" si="2"/>
        <v>N.A.</v>
      </c>
      <c r="AL15" s="2">
        <f t="shared" si="2"/>
        <v>3885.3032659409018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3824.5433789954336</v>
      </c>
      <c r="AQ15" s="16" t="str">
        <f t="shared" si="2"/>
        <v>N.A.</v>
      </c>
      <c r="AR15" s="14">
        <f t="shared" si="2"/>
        <v>3824.5433789954336</v>
      </c>
    </row>
    <row r="16" spans="1:44" ht="15" customHeight="1" thickBot="1" x14ac:dyDescent="0.3">
      <c r="A16" s="3" t="s">
        <v>13</v>
      </c>
      <c r="B16" s="2">
        <v>3101340</v>
      </c>
      <c r="C16" s="2">
        <v>503100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3101340</v>
      </c>
      <c r="M16" s="13">
        <f t="shared" si="0"/>
        <v>503100</v>
      </c>
      <c r="N16" s="14">
        <f>L16+M16</f>
        <v>3604440</v>
      </c>
      <c r="P16" s="3" t="s">
        <v>13</v>
      </c>
      <c r="Q16" s="2">
        <v>676</v>
      </c>
      <c r="R16" s="2">
        <v>90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676</v>
      </c>
      <c r="AB16" s="13">
        <f t="shared" si="1"/>
        <v>90</v>
      </c>
      <c r="AC16" s="14">
        <f>AA16+AB16</f>
        <v>766</v>
      </c>
      <c r="AE16" s="3" t="s">
        <v>13</v>
      </c>
      <c r="AF16" s="2">
        <f t="shared" si="2"/>
        <v>4587.7810650887577</v>
      </c>
      <c r="AG16" s="2">
        <f t="shared" si="2"/>
        <v>5590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4587.7810650887577</v>
      </c>
      <c r="AQ16" s="16">
        <f t="shared" si="2"/>
        <v>5590</v>
      </c>
      <c r="AR16" s="14">
        <f t="shared" si="2"/>
        <v>4705.535248041775</v>
      </c>
    </row>
    <row r="17" spans="1:44" ht="15" customHeight="1" thickBot="1" x14ac:dyDescent="0.3">
      <c r="A17" s="3" t="s">
        <v>14</v>
      </c>
      <c r="B17" s="2">
        <v>15301759.999999998</v>
      </c>
      <c r="C17" s="2">
        <v>22239340</v>
      </c>
      <c r="D17" s="2">
        <v>2726800</v>
      </c>
      <c r="E17" s="2"/>
      <c r="F17" s="2"/>
      <c r="G17" s="2">
        <v>21860600</v>
      </c>
      <c r="H17" s="2"/>
      <c r="I17" s="2">
        <v>1218000.0000000002</v>
      </c>
      <c r="J17" s="2">
        <v>0</v>
      </c>
      <c r="K17" s="2"/>
      <c r="L17" s="1">
        <f t="shared" si="0"/>
        <v>18028560</v>
      </c>
      <c r="M17" s="13">
        <f t="shared" si="0"/>
        <v>45317940</v>
      </c>
      <c r="N17" s="14">
        <f>L17+M17</f>
        <v>63346500</v>
      </c>
      <c r="P17" s="3" t="s">
        <v>14</v>
      </c>
      <c r="Q17" s="2">
        <v>788</v>
      </c>
      <c r="R17" s="2">
        <v>4110</v>
      </c>
      <c r="S17" s="2">
        <v>496</v>
      </c>
      <c r="T17" s="2">
        <v>0</v>
      </c>
      <c r="U17" s="2">
        <v>0</v>
      </c>
      <c r="V17" s="2">
        <v>506</v>
      </c>
      <c r="W17" s="2">
        <v>0</v>
      </c>
      <c r="X17" s="2">
        <v>756</v>
      </c>
      <c r="Y17" s="2">
        <v>430</v>
      </c>
      <c r="Z17" s="2">
        <v>0</v>
      </c>
      <c r="AA17" s="1">
        <f t="shared" si="1"/>
        <v>1714</v>
      </c>
      <c r="AB17" s="13">
        <f t="shared" si="1"/>
        <v>5372</v>
      </c>
      <c r="AC17" s="14">
        <f>AA17+AB17</f>
        <v>7086</v>
      </c>
      <c r="AE17" s="3" t="s">
        <v>14</v>
      </c>
      <c r="AF17" s="2">
        <f t="shared" si="2"/>
        <v>19418.477157360405</v>
      </c>
      <c r="AG17" s="2">
        <f t="shared" si="2"/>
        <v>5411.031630170316</v>
      </c>
      <c r="AH17" s="2">
        <f t="shared" si="2"/>
        <v>5497.5806451612907</v>
      </c>
      <c r="AI17" s="2" t="str">
        <f t="shared" si="2"/>
        <v>N.A.</v>
      </c>
      <c r="AJ17" s="2" t="str">
        <f t="shared" si="2"/>
        <v>N.A.</v>
      </c>
      <c r="AK17" s="2">
        <f t="shared" si="2"/>
        <v>43202.766798418976</v>
      </c>
      <c r="AL17" s="2" t="str">
        <f t="shared" si="2"/>
        <v>N.A.</v>
      </c>
      <c r="AM17" s="2">
        <f t="shared" si="2"/>
        <v>1611.1111111111113</v>
      </c>
      <c r="AN17" s="2">
        <f t="shared" si="2"/>
        <v>0</v>
      </c>
      <c r="AO17" s="2" t="str">
        <f t="shared" si="2"/>
        <v>N.A.</v>
      </c>
      <c r="AP17" s="15">
        <f t="shared" si="2"/>
        <v>10518.413068844808</v>
      </c>
      <c r="AQ17" s="16">
        <f t="shared" si="2"/>
        <v>8435.9530900967984</v>
      </c>
      <c r="AR17" s="14">
        <f t="shared" si="2"/>
        <v>8939.6697713801859</v>
      </c>
    </row>
    <row r="18" spans="1:44" ht="15" customHeight="1" thickBot="1" x14ac:dyDescent="0.3">
      <c r="A18" s="3" t="s">
        <v>15</v>
      </c>
      <c r="B18" s="2">
        <v>1589400</v>
      </c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0"/>
        <v>1589400</v>
      </c>
      <c r="M18" s="13">
        <f t="shared" si="0"/>
        <v>0</v>
      </c>
      <c r="N18" s="14">
        <f>L18+M18</f>
        <v>1589400</v>
      </c>
      <c r="P18" s="3" t="s">
        <v>15</v>
      </c>
      <c r="Q18" s="2">
        <v>360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90</v>
      </c>
      <c r="X18" s="2">
        <v>0</v>
      </c>
      <c r="Y18" s="2">
        <v>0</v>
      </c>
      <c r="Z18" s="2">
        <v>0</v>
      </c>
      <c r="AA18" s="1">
        <f t="shared" si="1"/>
        <v>450</v>
      </c>
      <c r="AB18" s="13">
        <f t="shared" si="1"/>
        <v>0</v>
      </c>
      <c r="AC18" s="18">
        <f>AA18+AB18</f>
        <v>450</v>
      </c>
      <c r="AE18" s="3" t="s">
        <v>15</v>
      </c>
      <c r="AF18" s="2">
        <f t="shared" si="2"/>
        <v>4415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3532</v>
      </c>
      <c r="AQ18" s="16" t="str">
        <f t="shared" si="2"/>
        <v>N.A.</v>
      </c>
      <c r="AR18" s="14">
        <f t="shared" si="2"/>
        <v>3532</v>
      </c>
    </row>
    <row r="19" spans="1:44" ht="15" customHeight="1" thickBot="1" x14ac:dyDescent="0.3">
      <c r="A19" s="4" t="s">
        <v>16</v>
      </c>
      <c r="B19" s="2">
        <f t="shared" ref="B19:K19" si="3">SUM(B15:B18)</f>
        <v>24879450</v>
      </c>
      <c r="C19" s="2">
        <f t="shared" si="3"/>
        <v>22742440</v>
      </c>
      <c r="D19" s="2">
        <f t="shared" si="3"/>
        <v>2907700</v>
      </c>
      <c r="E19" s="2">
        <f t="shared" si="3"/>
        <v>0</v>
      </c>
      <c r="F19" s="2">
        <f t="shared" si="3"/>
        <v>1661700</v>
      </c>
      <c r="G19" s="2">
        <f t="shared" si="3"/>
        <v>21860600</v>
      </c>
      <c r="H19" s="2">
        <f t="shared" si="3"/>
        <v>4996500</v>
      </c>
      <c r="I19" s="2">
        <f t="shared" si="3"/>
        <v>1218000.0000000002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34445350</v>
      </c>
      <c r="M19" s="13">
        <f t="shared" ref="M19" si="5">C19+E19+G19+I19+K19</f>
        <v>45821040</v>
      </c>
      <c r="N19" s="18">
        <f>L19+M19</f>
        <v>80266390</v>
      </c>
      <c r="P19" s="4" t="s">
        <v>16</v>
      </c>
      <c r="Q19" s="2">
        <f t="shared" ref="Q19:Z19" si="6">SUM(Q15:Q18)</f>
        <v>3188</v>
      </c>
      <c r="R19" s="2">
        <f t="shared" si="6"/>
        <v>4200</v>
      </c>
      <c r="S19" s="2">
        <f t="shared" si="6"/>
        <v>586</v>
      </c>
      <c r="T19" s="2">
        <f t="shared" si="6"/>
        <v>0</v>
      </c>
      <c r="U19" s="2">
        <f t="shared" si="6"/>
        <v>236</v>
      </c>
      <c r="V19" s="2">
        <f t="shared" si="6"/>
        <v>506</v>
      </c>
      <c r="W19" s="2">
        <f t="shared" si="6"/>
        <v>1376</v>
      </c>
      <c r="X19" s="2">
        <f t="shared" si="6"/>
        <v>756</v>
      </c>
      <c r="Y19" s="2">
        <f t="shared" si="6"/>
        <v>520</v>
      </c>
      <c r="Z19" s="2">
        <f t="shared" si="6"/>
        <v>0</v>
      </c>
      <c r="AA19" s="1">
        <f t="shared" ref="AA19" si="7">Q19+S19+U19+W19+Y19</f>
        <v>5906</v>
      </c>
      <c r="AB19" s="13">
        <f t="shared" ref="AB19" si="8">R19+T19+V19+X19+Z19</f>
        <v>5462</v>
      </c>
      <c r="AC19" s="14">
        <f>AA19+AB19</f>
        <v>11368</v>
      </c>
      <c r="AE19" s="4" t="s">
        <v>16</v>
      </c>
      <c r="AF19" s="2">
        <f t="shared" ref="AF19:AO19" si="9">IFERROR(B19/Q19, "N.A.")</f>
        <v>7804.0934755332501</v>
      </c>
      <c r="AG19" s="2">
        <f t="shared" si="9"/>
        <v>5414.8666666666668</v>
      </c>
      <c r="AH19" s="2">
        <f t="shared" si="9"/>
        <v>4961.9453924914678</v>
      </c>
      <c r="AI19" s="2" t="str">
        <f t="shared" si="9"/>
        <v>N.A.</v>
      </c>
      <c r="AJ19" s="2">
        <f t="shared" si="9"/>
        <v>7041.1016949152545</v>
      </c>
      <c r="AK19" s="2">
        <f t="shared" si="9"/>
        <v>43202.766798418976</v>
      </c>
      <c r="AL19" s="2">
        <f t="shared" si="9"/>
        <v>3631.1773255813955</v>
      </c>
      <c r="AM19" s="2">
        <f t="shared" si="9"/>
        <v>1611.1111111111113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5832.2637995259056</v>
      </c>
      <c r="AQ19" s="16">
        <f t="shared" ref="AQ19" si="11">IFERROR(M19/AB19, "N.A.")</f>
        <v>8389.0589527645552</v>
      </c>
      <c r="AR19" s="14">
        <f t="shared" ref="AR19" si="12">IFERROR(N19/AC19, "N.A.")</f>
        <v>7060.7309992962701</v>
      </c>
    </row>
    <row r="20" spans="1:44" ht="15" customHeight="1" thickBot="1" x14ac:dyDescent="0.3">
      <c r="A20" s="5" t="s">
        <v>0</v>
      </c>
      <c r="B20" s="48">
        <f>B19+C19</f>
        <v>47621890</v>
      </c>
      <c r="C20" s="49"/>
      <c r="D20" s="48">
        <f>D19+E19</f>
        <v>2907700</v>
      </c>
      <c r="E20" s="49"/>
      <c r="F20" s="48">
        <f>F19+G19</f>
        <v>23522300</v>
      </c>
      <c r="G20" s="49"/>
      <c r="H20" s="48">
        <f>H19+I19</f>
        <v>6214500</v>
      </c>
      <c r="I20" s="49"/>
      <c r="J20" s="48">
        <f>J19+K19</f>
        <v>0</v>
      </c>
      <c r="K20" s="49"/>
      <c r="L20" s="48">
        <f>L19+M19</f>
        <v>80266390</v>
      </c>
      <c r="M20" s="50"/>
      <c r="N20" s="19">
        <f>B20+D20+F20+H20+J20</f>
        <v>80266390</v>
      </c>
      <c r="P20" s="5" t="s">
        <v>0</v>
      </c>
      <c r="Q20" s="48">
        <f>Q19+R19</f>
        <v>7388</v>
      </c>
      <c r="R20" s="49"/>
      <c r="S20" s="48">
        <f>S19+T19</f>
        <v>586</v>
      </c>
      <c r="T20" s="49"/>
      <c r="U20" s="48">
        <f>U19+V19</f>
        <v>742</v>
      </c>
      <c r="V20" s="49"/>
      <c r="W20" s="48">
        <f>W19+X19</f>
        <v>2132</v>
      </c>
      <c r="X20" s="49"/>
      <c r="Y20" s="48">
        <f>Y19+Z19</f>
        <v>520</v>
      </c>
      <c r="Z20" s="49"/>
      <c r="AA20" s="48">
        <f>AA19+AB19</f>
        <v>11368</v>
      </c>
      <c r="AB20" s="49"/>
      <c r="AC20" s="20">
        <f>Q20+S20+U20+W20+Y20</f>
        <v>11368</v>
      </c>
      <c r="AE20" s="5" t="s">
        <v>0</v>
      </c>
      <c r="AF20" s="28">
        <f>IFERROR(B20/Q20,"N.A.")</f>
        <v>6445.8432593394691</v>
      </c>
      <c r="AG20" s="29"/>
      <c r="AH20" s="28">
        <f>IFERROR(D20/S20,"N.A.")</f>
        <v>4961.9453924914678</v>
      </c>
      <c r="AI20" s="29"/>
      <c r="AJ20" s="28">
        <f>IFERROR(F20/U20,"N.A.")</f>
        <v>31701.212938005392</v>
      </c>
      <c r="AK20" s="29"/>
      <c r="AL20" s="28">
        <f>IFERROR(H20/W20,"N.A.")</f>
        <v>2914.8686679174484</v>
      </c>
      <c r="AM20" s="29"/>
      <c r="AN20" s="28">
        <f>IFERROR(J20/Y20,"N.A.")</f>
        <v>0</v>
      </c>
      <c r="AO20" s="29"/>
      <c r="AP20" s="28">
        <f>IFERROR(L20/AA20,"N.A.")</f>
        <v>7060.7309992962701</v>
      </c>
      <c r="AQ20" s="29"/>
      <c r="AR20" s="17">
        <f>IFERROR(N20/AC20, "N.A.")</f>
        <v>7060.7309992962701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>
        <v>3925470</v>
      </c>
      <c r="C27" s="2"/>
      <c r="D27" s="2">
        <v>180900</v>
      </c>
      <c r="E27" s="2"/>
      <c r="F27" s="2">
        <v>941700</v>
      </c>
      <c r="G27" s="2"/>
      <c r="H27" s="2">
        <v>4339500</v>
      </c>
      <c r="I27" s="2"/>
      <c r="J27" s="2"/>
      <c r="K27" s="2"/>
      <c r="L27" s="1">
        <f t="shared" ref="L27:M30" si="13">B27+D27+F27+H27+J27</f>
        <v>9387570</v>
      </c>
      <c r="M27" s="13">
        <f t="shared" si="13"/>
        <v>0</v>
      </c>
      <c r="N27" s="14">
        <f>L27+M27</f>
        <v>9387570</v>
      </c>
      <c r="P27" s="3" t="s">
        <v>12</v>
      </c>
      <c r="Q27" s="2">
        <v>902</v>
      </c>
      <c r="R27" s="2">
        <v>0</v>
      </c>
      <c r="S27" s="2">
        <v>90</v>
      </c>
      <c r="T27" s="2">
        <v>0</v>
      </c>
      <c r="U27" s="2">
        <v>146</v>
      </c>
      <c r="V27" s="2">
        <v>0</v>
      </c>
      <c r="W27" s="2">
        <v>766</v>
      </c>
      <c r="X27" s="2">
        <v>0</v>
      </c>
      <c r="Y27" s="2">
        <v>0</v>
      </c>
      <c r="Z27" s="2">
        <v>0</v>
      </c>
      <c r="AA27" s="1">
        <f t="shared" ref="AA27:AB30" si="14">Q27+S27+U27+W27+Y27</f>
        <v>1904</v>
      </c>
      <c r="AB27" s="13">
        <f t="shared" si="14"/>
        <v>0</v>
      </c>
      <c r="AC27" s="14">
        <f>AA27+AB27</f>
        <v>1904</v>
      </c>
      <c r="AE27" s="3" t="s">
        <v>12</v>
      </c>
      <c r="AF27" s="2">
        <f t="shared" ref="AF27:AR30" si="15">IFERROR(B27/Q27, "N.A.")</f>
        <v>4351.9623059866963</v>
      </c>
      <c r="AG27" s="2" t="str">
        <f t="shared" si="15"/>
        <v>N.A.</v>
      </c>
      <c r="AH27" s="2">
        <f t="shared" si="15"/>
        <v>2010</v>
      </c>
      <c r="AI27" s="2" t="str">
        <f t="shared" si="15"/>
        <v>N.A.</v>
      </c>
      <c r="AJ27" s="2">
        <f t="shared" si="15"/>
        <v>6450</v>
      </c>
      <c r="AK27" s="2" t="str">
        <f t="shared" si="15"/>
        <v>N.A.</v>
      </c>
      <c r="AL27" s="2">
        <f t="shared" si="15"/>
        <v>5665.1436031331596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4930.4464285714284</v>
      </c>
      <c r="AQ27" s="16" t="str">
        <f t="shared" si="15"/>
        <v>N.A.</v>
      </c>
      <c r="AR27" s="14">
        <f t="shared" si="15"/>
        <v>4930.4464285714284</v>
      </c>
    </row>
    <row r="28" spans="1:44" ht="15" customHeight="1" thickBot="1" x14ac:dyDescent="0.3">
      <c r="A28" s="3" t="s">
        <v>13</v>
      </c>
      <c r="B28" s="2">
        <v>1726200</v>
      </c>
      <c r="C28" s="2">
        <v>503100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1726200</v>
      </c>
      <c r="M28" s="13">
        <f t="shared" si="13"/>
        <v>503100</v>
      </c>
      <c r="N28" s="14">
        <f>L28+M28</f>
        <v>2229300</v>
      </c>
      <c r="P28" s="3" t="s">
        <v>13</v>
      </c>
      <c r="Q28" s="2">
        <v>270</v>
      </c>
      <c r="R28" s="2">
        <v>90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270</v>
      </c>
      <c r="AB28" s="13">
        <f t="shared" si="14"/>
        <v>90</v>
      </c>
      <c r="AC28" s="14">
        <f>AA28+AB28</f>
        <v>360</v>
      </c>
      <c r="AE28" s="3" t="s">
        <v>13</v>
      </c>
      <c r="AF28" s="2">
        <f t="shared" si="15"/>
        <v>6393.333333333333</v>
      </c>
      <c r="AG28" s="2">
        <f t="shared" si="15"/>
        <v>5590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6393.333333333333</v>
      </c>
      <c r="AQ28" s="16">
        <f t="shared" si="15"/>
        <v>5590</v>
      </c>
      <c r="AR28" s="14">
        <f t="shared" si="15"/>
        <v>6192.5</v>
      </c>
    </row>
    <row r="29" spans="1:44" ht="15" customHeight="1" thickBot="1" x14ac:dyDescent="0.3">
      <c r="A29" s="3" t="s">
        <v>14</v>
      </c>
      <c r="B29" s="2">
        <v>1048399.9999999999</v>
      </c>
      <c r="C29" s="2">
        <v>16929340</v>
      </c>
      <c r="D29" s="2">
        <v>2288800</v>
      </c>
      <c r="E29" s="2"/>
      <c r="F29" s="2"/>
      <c r="G29" s="2">
        <v>20278400</v>
      </c>
      <c r="H29" s="2"/>
      <c r="I29" s="2">
        <v>573600</v>
      </c>
      <c r="J29" s="2">
        <v>0</v>
      </c>
      <c r="K29" s="2"/>
      <c r="L29" s="1">
        <f t="shared" si="13"/>
        <v>3337200</v>
      </c>
      <c r="M29" s="13">
        <f t="shared" si="13"/>
        <v>37781340</v>
      </c>
      <c r="N29" s="14">
        <f>L29+M29</f>
        <v>41118540</v>
      </c>
      <c r="P29" s="3" t="s">
        <v>14</v>
      </c>
      <c r="Q29" s="2">
        <v>406</v>
      </c>
      <c r="R29" s="2">
        <v>2944</v>
      </c>
      <c r="S29" s="2">
        <v>350</v>
      </c>
      <c r="T29" s="2">
        <v>0</v>
      </c>
      <c r="U29" s="2">
        <v>0</v>
      </c>
      <c r="V29" s="2">
        <v>326</v>
      </c>
      <c r="W29" s="2">
        <v>0</v>
      </c>
      <c r="X29" s="2">
        <v>430</v>
      </c>
      <c r="Y29" s="2">
        <v>170</v>
      </c>
      <c r="Z29" s="2">
        <v>0</v>
      </c>
      <c r="AA29" s="1">
        <f t="shared" si="14"/>
        <v>926</v>
      </c>
      <c r="AB29" s="13">
        <f t="shared" si="14"/>
        <v>3700</v>
      </c>
      <c r="AC29" s="14">
        <f>AA29+AB29</f>
        <v>4626</v>
      </c>
      <c r="AE29" s="3" t="s">
        <v>14</v>
      </c>
      <c r="AF29" s="2">
        <f t="shared" si="15"/>
        <v>2582.2660098522165</v>
      </c>
      <c r="AG29" s="2">
        <f t="shared" si="15"/>
        <v>5750.455163043478</v>
      </c>
      <c r="AH29" s="2">
        <f t="shared" si="15"/>
        <v>6539.4285714285716</v>
      </c>
      <c r="AI29" s="2" t="str">
        <f t="shared" si="15"/>
        <v>N.A.</v>
      </c>
      <c r="AJ29" s="2" t="str">
        <f t="shared" si="15"/>
        <v>N.A.</v>
      </c>
      <c r="AK29" s="2">
        <f t="shared" si="15"/>
        <v>62203.680981595091</v>
      </c>
      <c r="AL29" s="2" t="str">
        <f t="shared" si="15"/>
        <v>N.A.</v>
      </c>
      <c r="AM29" s="2">
        <f t="shared" si="15"/>
        <v>1333.953488372093</v>
      </c>
      <c r="AN29" s="2">
        <f t="shared" si="15"/>
        <v>0</v>
      </c>
      <c r="AO29" s="2" t="str">
        <f t="shared" si="15"/>
        <v>N.A.</v>
      </c>
      <c r="AP29" s="15">
        <f t="shared" si="15"/>
        <v>3603.8876889848812</v>
      </c>
      <c r="AQ29" s="16">
        <f t="shared" si="15"/>
        <v>10211.172972972972</v>
      </c>
      <c r="AR29" s="14">
        <f t="shared" si="15"/>
        <v>8888.5732814526582</v>
      </c>
    </row>
    <row r="30" spans="1:44" ht="15" customHeight="1" thickBot="1" x14ac:dyDescent="0.3">
      <c r="A30" s="3" t="s">
        <v>15</v>
      </c>
      <c r="B30" s="2">
        <v>1589400</v>
      </c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3"/>
        <v>1589400</v>
      </c>
      <c r="M30" s="13">
        <f t="shared" si="13"/>
        <v>0</v>
      </c>
      <c r="N30" s="14">
        <f>L30+M30</f>
        <v>1589400</v>
      </c>
      <c r="P30" s="3" t="s">
        <v>15</v>
      </c>
      <c r="Q30" s="2">
        <v>360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90</v>
      </c>
      <c r="X30" s="2">
        <v>0</v>
      </c>
      <c r="Y30" s="2">
        <v>0</v>
      </c>
      <c r="Z30" s="2">
        <v>0</v>
      </c>
      <c r="AA30" s="1">
        <f t="shared" si="14"/>
        <v>450</v>
      </c>
      <c r="AB30" s="13">
        <f t="shared" si="14"/>
        <v>0</v>
      </c>
      <c r="AC30" s="18">
        <f>AA30+AB30</f>
        <v>450</v>
      </c>
      <c r="AE30" s="3" t="s">
        <v>15</v>
      </c>
      <c r="AF30" s="2">
        <f t="shared" si="15"/>
        <v>4415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3532</v>
      </c>
      <c r="AQ30" s="16" t="str">
        <f t="shared" si="15"/>
        <v>N.A.</v>
      </c>
      <c r="AR30" s="14">
        <f t="shared" si="15"/>
        <v>3532</v>
      </c>
    </row>
    <row r="31" spans="1:44" ht="15" customHeight="1" thickBot="1" x14ac:dyDescent="0.3">
      <c r="A31" s="4" t="s">
        <v>16</v>
      </c>
      <c r="B31" s="2">
        <f t="shared" ref="B31:K31" si="16">SUM(B27:B30)</f>
        <v>8289470</v>
      </c>
      <c r="C31" s="2">
        <f t="shared" si="16"/>
        <v>17432440</v>
      </c>
      <c r="D31" s="2">
        <f t="shared" si="16"/>
        <v>2469700</v>
      </c>
      <c r="E31" s="2">
        <f t="shared" si="16"/>
        <v>0</v>
      </c>
      <c r="F31" s="2">
        <f t="shared" si="16"/>
        <v>941700</v>
      </c>
      <c r="G31" s="2">
        <f t="shared" si="16"/>
        <v>20278400</v>
      </c>
      <c r="H31" s="2">
        <f t="shared" si="16"/>
        <v>4339500</v>
      </c>
      <c r="I31" s="2">
        <f t="shared" si="16"/>
        <v>573600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16040370</v>
      </c>
      <c r="M31" s="13">
        <f t="shared" ref="M31" si="18">C31+E31+G31+I31+K31</f>
        <v>38284440</v>
      </c>
      <c r="N31" s="18">
        <f>L31+M31</f>
        <v>54324810</v>
      </c>
      <c r="P31" s="4" t="s">
        <v>16</v>
      </c>
      <c r="Q31" s="2">
        <f t="shared" ref="Q31:Z31" si="19">SUM(Q27:Q30)</f>
        <v>1938</v>
      </c>
      <c r="R31" s="2">
        <f t="shared" si="19"/>
        <v>3034</v>
      </c>
      <c r="S31" s="2">
        <f t="shared" si="19"/>
        <v>440</v>
      </c>
      <c r="T31" s="2">
        <f t="shared" si="19"/>
        <v>0</v>
      </c>
      <c r="U31" s="2">
        <f t="shared" si="19"/>
        <v>146</v>
      </c>
      <c r="V31" s="2">
        <f t="shared" si="19"/>
        <v>326</v>
      </c>
      <c r="W31" s="2">
        <f t="shared" si="19"/>
        <v>856</v>
      </c>
      <c r="X31" s="2">
        <f t="shared" si="19"/>
        <v>430</v>
      </c>
      <c r="Y31" s="2">
        <f t="shared" si="19"/>
        <v>170</v>
      </c>
      <c r="Z31" s="2">
        <f t="shared" si="19"/>
        <v>0</v>
      </c>
      <c r="AA31" s="1">
        <f t="shared" ref="AA31" si="20">Q31+S31+U31+W31+Y31</f>
        <v>3550</v>
      </c>
      <c r="AB31" s="13">
        <f t="shared" ref="AB31" si="21">R31+T31+V31+X31+Z31</f>
        <v>3790</v>
      </c>
      <c r="AC31" s="14">
        <f>AA31+AB31</f>
        <v>7340</v>
      </c>
      <c r="AE31" s="4" t="s">
        <v>16</v>
      </c>
      <c r="AF31" s="2">
        <f t="shared" ref="AF31:AO31" si="22">IFERROR(B31/Q31, "N.A.")</f>
        <v>4277.3323013415893</v>
      </c>
      <c r="AG31" s="2">
        <f t="shared" si="22"/>
        <v>5745.6954515491097</v>
      </c>
      <c r="AH31" s="2">
        <f t="shared" si="22"/>
        <v>5612.954545454545</v>
      </c>
      <c r="AI31" s="2" t="str">
        <f t="shared" si="22"/>
        <v>N.A.</v>
      </c>
      <c r="AJ31" s="2">
        <f t="shared" si="22"/>
        <v>6450</v>
      </c>
      <c r="AK31" s="2">
        <f t="shared" si="22"/>
        <v>62203.680981595091</v>
      </c>
      <c r="AL31" s="2">
        <f t="shared" si="22"/>
        <v>5069.5093457943922</v>
      </c>
      <c r="AM31" s="2">
        <f t="shared" si="22"/>
        <v>1333.953488372093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4518.4140845070424</v>
      </c>
      <c r="AQ31" s="16">
        <f t="shared" ref="AQ31" si="24">IFERROR(M31/AB31, "N.A.")</f>
        <v>10101.435356200527</v>
      </c>
      <c r="AR31" s="14">
        <f t="shared" ref="AR31" si="25">IFERROR(N31/AC31, "N.A.")</f>
        <v>7401.2002724795639</v>
      </c>
    </row>
    <row r="32" spans="1:44" ht="15" customHeight="1" thickBot="1" x14ac:dyDescent="0.3">
      <c r="A32" s="5" t="s">
        <v>0</v>
      </c>
      <c r="B32" s="48">
        <f>B31+C31</f>
        <v>25721910</v>
      </c>
      <c r="C32" s="49"/>
      <c r="D32" s="48">
        <f>D31+E31</f>
        <v>2469700</v>
      </c>
      <c r="E32" s="49"/>
      <c r="F32" s="48">
        <f>F31+G31</f>
        <v>21220100</v>
      </c>
      <c r="G32" s="49"/>
      <c r="H32" s="48">
        <f>H31+I31</f>
        <v>4913100</v>
      </c>
      <c r="I32" s="49"/>
      <c r="J32" s="48">
        <f>J31+K31</f>
        <v>0</v>
      </c>
      <c r="K32" s="49"/>
      <c r="L32" s="48">
        <f>L31+M31</f>
        <v>54324810</v>
      </c>
      <c r="M32" s="50"/>
      <c r="N32" s="19">
        <f>B32+D32+F32+H32+J32</f>
        <v>54324810</v>
      </c>
      <c r="P32" s="5" t="s">
        <v>0</v>
      </c>
      <c r="Q32" s="48">
        <f>Q31+R31</f>
        <v>4972</v>
      </c>
      <c r="R32" s="49"/>
      <c r="S32" s="48">
        <f>S31+T31</f>
        <v>440</v>
      </c>
      <c r="T32" s="49"/>
      <c r="U32" s="48">
        <f>U31+V31</f>
        <v>472</v>
      </c>
      <c r="V32" s="49"/>
      <c r="W32" s="48">
        <f>W31+X31</f>
        <v>1286</v>
      </c>
      <c r="X32" s="49"/>
      <c r="Y32" s="48">
        <f>Y31+Z31</f>
        <v>170</v>
      </c>
      <c r="Z32" s="49"/>
      <c r="AA32" s="48">
        <f>AA31+AB31</f>
        <v>7340</v>
      </c>
      <c r="AB32" s="49"/>
      <c r="AC32" s="20">
        <f>Q32+S32+U32+W32+Y32</f>
        <v>7340</v>
      </c>
      <c r="AE32" s="5" t="s">
        <v>0</v>
      </c>
      <c r="AF32" s="28">
        <f>IFERROR(B32/Q32,"N.A.")</f>
        <v>5173.3527755430414</v>
      </c>
      <c r="AG32" s="29"/>
      <c r="AH32" s="28">
        <f>IFERROR(D32/S32,"N.A.")</f>
        <v>5612.954545454545</v>
      </c>
      <c r="AI32" s="29"/>
      <c r="AJ32" s="28">
        <f>IFERROR(F32/U32,"N.A.")</f>
        <v>44957.838983050846</v>
      </c>
      <c r="AK32" s="29"/>
      <c r="AL32" s="28">
        <f>IFERROR(H32/W32,"N.A.")</f>
        <v>3820.4510108864697</v>
      </c>
      <c r="AM32" s="29"/>
      <c r="AN32" s="28">
        <f>IFERROR(J32/Y32,"N.A.")</f>
        <v>0</v>
      </c>
      <c r="AO32" s="29"/>
      <c r="AP32" s="28">
        <f>IFERROR(L32/AA32,"N.A.")</f>
        <v>7401.2002724795639</v>
      </c>
      <c r="AQ32" s="29"/>
      <c r="AR32" s="17">
        <f>IFERROR(N32/AC32, "N.A.")</f>
        <v>7401.2002724795639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>
        <v>961480</v>
      </c>
      <c r="C39" s="2"/>
      <c r="D39" s="2"/>
      <c r="E39" s="2"/>
      <c r="F39" s="2">
        <v>720000</v>
      </c>
      <c r="G39" s="2"/>
      <c r="H39" s="2">
        <v>657000</v>
      </c>
      <c r="I39" s="2"/>
      <c r="J39" s="2">
        <v>0</v>
      </c>
      <c r="K39" s="2"/>
      <c r="L39" s="1">
        <f t="shared" ref="L39:M42" si="26">B39+D39+F39+H39+J39</f>
        <v>2338480</v>
      </c>
      <c r="M39" s="13">
        <f t="shared" si="26"/>
        <v>0</v>
      </c>
      <c r="N39" s="14">
        <f>L39+M39</f>
        <v>2338480</v>
      </c>
      <c r="P39" s="3" t="s">
        <v>12</v>
      </c>
      <c r="Q39" s="2">
        <v>462</v>
      </c>
      <c r="R39" s="2">
        <v>0</v>
      </c>
      <c r="S39" s="2">
        <v>0</v>
      </c>
      <c r="T39" s="2">
        <v>0</v>
      </c>
      <c r="U39" s="2">
        <v>90</v>
      </c>
      <c r="V39" s="2">
        <v>0</v>
      </c>
      <c r="W39" s="2">
        <v>520</v>
      </c>
      <c r="X39" s="2">
        <v>0</v>
      </c>
      <c r="Y39" s="2">
        <v>90</v>
      </c>
      <c r="Z39" s="2">
        <v>0</v>
      </c>
      <c r="AA39" s="1">
        <f t="shared" ref="AA39:AB42" si="27">Q39+S39+U39+W39+Y39</f>
        <v>1162</v>
      </c>
      <c r="AB39" s="13">
        <f t="shared" si="27"/>
        <v>0</v>
      </c>
      <c r="AC39" s="14">
        <f>AA39+AB39</f>
        <v>1162</v>
      </c>
      <c r="AE39" s="3" t="s">
        <v>12</v>
      </c>
      <c r="AF39" s="2">
        <f t="shared" ref="AF39:AR42" si="28">IFERROR(B39/Q39, "N.A.")</f>
        <v>2081.1255411255411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8000</v>
      </c>
      <c r="AK39" s="2" t="str">
        <f t="shared" si="28"/>
        <v>N.A.</v>
      </c>
      <c r="AL39" s="2">
        <f t="shared" si="28"/>
        <v>1263.4615384615386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2012.4612736660929</v>
      </c>
      <c r="AQ39" s="16" t="str">
        <f t="shared" si="28"/>
        <v>N.A.</v>
      </c>
      <c r="AR39" s="14">
        <f t="shared" si="28"/>
        <v>2012.4612736660929</v>
      </c>
    </row>
    <row r="40" spans="1:44" ht="15" customHeight="1" thickBot="1" x14ac:dyDescent="0.3">
      <c r="A40" s="3" t="s">
        <v>13</v>
      </c>
      <c r="B40" s="2">
        <v>1375140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1375140</v>
      </c>
      <c r="M40" s="13">
        <f t="shared" si="26"/>
        <v>0</v>
      </c>
      <c r="N40" s="14">
        <f>L40+M40</f>
        <v>1375140</v>
      </c>
      <c r="P40" s="3" t="s">
        <v>13</v>
      </c>
      <c r="Q40" s="2">
        <v>406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406</v>
      </c>
      <c r="AB40" s="13">
        <f t="shared" si="27"/>
        <v>0</v>
      </c>
      <c r="AC40" s="14">
        <f>AA40+AB40</f>
        <v>406</v>
      </c>
      <c r="AE40" s="3" t="s">
        <v>13</v>
      </c>
      <c r="AF40" s="2">
        <f t="shared" si="28"/>
        <v>3387.0443349753696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3387.0443349753696</v>
      </c>
      <c r="AQ40" s="16" t="str">
        <f t="shared" si="28"/>
        <v>N.A.</v>
      </c>
      <c r="AR40" s="14">
        <f t="shared" si="28"/>
        <v>3387.0443349753696</v>
      </c>
    </row>
    <row r="41" spans="1:44" ht="15" customHeight="1" thickBot="1" x14ac:dyDescent="0.3">
      <c r="A41" s="3" t="s">
        <v>14</v>
      </c>
      <c r="B41" s="2">
        <v>14253360.000000002</v>
      </c>
      <c r="C41" s="2">
        <v>5310000</v>
      </c>
      <c r="D41" s="2">
        <v>438000</v>
      </c>
      <c r="E41" s="2"/>
      <c r="F41" s="2"/>
      <c r="G41" s="2">
        <v>1582200</v>
      </c>
      <c r="H41" s="2"/>
      <c r="I41" s="2">
        <v>644400</v>
      </c>
      <c r="J41" s="2">
        <v>0</v>
      </c>
      <c r="K41" s="2"/>
      <c r="L41" s="1">
        <f t="shared" si="26"/>
        <v>14691360.000000002</v>
      </c>
      <c r="M41" s="13">
        <f t="shared" si="26"/>
        <v>7536600</v>
      </c>
      <c r="N41" s="14">
        <f>L41+M41</f>
        <v>22227960</v>
      </c>
      <c r="P41" s="3" t="s">
        <v>14</v>
      </c>
      <c r="Q41" s="2">
        <v>382</v>
      </c>
      <c r="R41" s="2">
        <v>1166</v>
      </c>
      <c r="S41" s="2">
        <v>146</v>
      </c>
      <c r="T41" s="2">
        <v>0</v>
      </c>
      <c r="U41" s="2">
        <v>0</v>
      </c>
      <c r="V41" s="2">
        <v>180</v>
      </c>
      <c r="W41" s="2">
        <v>0</v>
      </c>
      <c r="X41" s="2">
        <v>326</v>
      </c>
      <c r="Y41" s="2">
        <v>260</v>
      </c>
      <c r="Z41" s="2">
        <v>0</v>
      </c>
      <c r="AA41" s="1">
        <f t="shared" si="27"/>
        <v>788</v>
      </c>
      <c r="AB41" s="13">
        <f t="shared" si="27"/>
        <v>1672</v>
      </c>
      <c r="AC41" s="14">
        <f>AA41+AB41</f>
        <v>2460</v>
      </c>
      <c r="AE41" s="3" t="s">
        <v>14</v>
      </c>
      <c r="AF41" s="2">
        <f t="shared" si="28"/>
        <v>37312.460732984298</v>
      </c>
      <c r="AG41" s="2">
        <f t="shared" si="28"/>
        <v>4554.0308747855915</v>
      </c>
      <c r="AH41" s="2">
        <f t="shared" si="28"/>
        <v>3000</v>
      </c>
      <c r="AI41" s="2" t="str">
        <f t="shared" si="28"/>
        <v>N.A.</v>
      </c>
      <c r="AJ41" s="2" t="str">
        <f t="shared" si="28"/>
        <v>N.A.</v>
      </c>
      <c r="AK41" s="2">
        <f t="shared" si="28"/>
        <v>8790</v>
      </c>
      <c r="AL41" s="2" t="str">
        <f t="shared" si="28"/>
        <v>N.A.</v>
      </c>
      <c r="AM41" s="2">
        <f t="shared" si="28"/>
        <v>1976.6871165644172</v>
      </c>
      <c r="AN41" s="2">
        <f t="shared" si="28"/>
        <v>0</v>
      </c>
      <c r="AO41" s="2" t="str">
        <f t="shared" si="28"/>
        <v>N.A.</v>
      </c>
      <c r="AP41" s="15">
        <f t="shared" si="28"/>
        <v>18643.857868020306</v>
      </c>
      <c r="AQ41" s="16">
        <f t="shared" si="28"/>
        <v>4507.5358851674637</v>
      </c>
      <c r="AR41" s="14">
        <f t="shared" si="28"/>
        <v>9035.7560975609758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3">
        <f t="shared" si="26"/>
        <v>0</v>
      </c>
      <c r="N42" s="14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3">
        <f t="shared" si="27"/>
        <v>0</v>
      </c>
      <c r="AC42" s="14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4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16589980.000000002</v>
      </c>
      <c r="C43" s="2">
        <f t="shared" si="29"/>
        <v>5310000</v>
      </c>
      <c r="D43" s="2">
        <f t="shared" si="29"/>
        <v>438000</v>
      </c>
      <c r="E43" s="2">
        <f t="shared" si="29"/>
        <v>0</v>
      </c>
      <c r="F43" s="2">
        <f t="shared" si="29"/>
        <v>720000</v>
      </c>
      <c r="G43" s="2">
        <f t="shared" si="29"/>
        <v>1582200</v>
      </c>
      <c r="H43" s="2">
        <f t="shared" si="29"/>
        <v>657000</v>
      </c>
      <c r="I43" s="2">
        <f t="shared" si="29"/>
        <v>644400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18404980</v>
      </c>
      <c r="M43" s="13">
        <f t="shared" ref="M43" si="31">C43+E43+G43+I43+K43</f>
        <v>7536600</v>
      </c>
      <c r="N43" s="18">
        <f>L43+M43</f>
        <v>25941580</v>
      </c>
      <c r="P43" s="4" t="s">
        <v>16</v>
      </c>
      <c r="Q43" s="2">
        <f t="shared" ref="Q43:Z43" si="32">SUM(Q39:Q42)</f>
        <v>1250</v>
      </c>
      <c r="R43" s="2">
        <f t="shared" si="32"/>
        <v>1166</v>
      </c>
      <c r="S43" s="2">
        <f t="shared" si="32"/>
        <v>146</v>
      </c>
      <c r="T43" s="2">
        <f t="shared" si="32"/>
        <v>0</v>
      </c>
      <c r="U43" s="2">
        <f t="shared" si="32"/>
        <v>90</v>
      </c>
      <c r="V43" s="2">
        <f t="shared" si="32"/>
        <v>180</v>
      </c>
      <c r="W43" s="2">
        <f t="shared" si="32"/>
        <v>520</v>
      </c>
      <c r="X43" s="2">
        <f t="shared" si="32"/>
        <v>326</v>
      </c>
      <c r="Y43" s="2">
        <f t="shared" si="32"/>
        <v>350</v>
      </c>
      <c r="Z43" s="2">
        <f t="shared" si="32"/>
        <v>0</v>
      </c>
      <c r="AA43" s="1">
        <f t="shared" ref="AA43" si="33">Q43+S43+U43+W43+Y43</f>
        <v>2356</v>
      </c>
      <c r="AB43" s="13">
        <f t="shared" ref="AB43" si="34">R43+T43+V43+X43+Z43</f>
        <v>1672</v>
      </c>
      <c r="AC43" s="18">
        <f>AA43+AB43</f>
        <v>4028</v>
      </c>
      <c r="AE43" s="4" t="s">
        <v>16</v>
      </c>
      <c r="AF43" s="2">
        <f t="shared" ref="AF43:AO43" si="35">IFERROR(B43/Q43, "N.A.")</f>
        <v>13271.984000000002</v>
      </c>
      <c r="AG43" s="2">
        <f t="shared" si="35"/>
        <v>4554.0308747855915</v>
      </c>
      <c r="AH43" s="2">
        <f t="shared" si="35"/>
        <v>3000</v>
      </c>
      <c r="AI43" s="2" t="str">
        <f t="shared" si="35"/>
        <v>N.A.</v>
      </c>
      <c r="AJ43" s="2">
        <f t="shared" si="35"/>
        <v>8000</v>
      </c>
      <c r="AK43" s="2">
        <f t="shared" si="35"/>
        <v>8790</v>
      </c>
      <c r="AL43" s="2">
        <f t="shared" si="35"/>
        <v>1263.4615384615386</v>
      </c>
      <c r="AM43" s="2">
        <f t="shared" si="35"/>
        <v>1976.6871165644172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7811.9609507640071</v>
      </c>
      <c r="AQ43" s="16">
        <f t="shared" ref="AQ43" si="37">IFERROR(M43/AB43, "N.A.")</f>
        <v>4507.5358851674637</v>
      </c>
      <c r="AR43" s="14">
        <f t="shared" ref="AR43" si="38">IFERROR(N43/AC43, "N.A.")</f>
        <v>6440.3128103277058</v>
      </c>
    </row>
    <row r="44" spans="1:44" ht="15" customHeight="1" thickBot="1" x14ac:dyDescent="0.3">
      <c r="A44" s="5" t="s">
        <v>0</v>
      </c>
      <c r="B44" s="48">
        <f>B43+C43</f>
        <v>21899980</v>
      </c>
      <c r="C44" s="49"/>
      <c r="D44" s="48">
        <f>D43+E43</f>
        <v>438000</v>
      </c>
      <c r="E44" s="49"/>
      <c r="F44" s="48">
        <f>F43+G43</f>
        <v>2302200</v>
      </c>
      <c r="G44" s="49"/>
      <c r="H44" s="48">
        <f>H43+I43</f>
        <v>1301400</v>
      </c>
      <c r="I44" s="49"/>
      <c r="J44" s="48">
        <f>J43+K43</f>
        <v>0</v>
      </c>
      <c r="K44" s="49"/>
      <c r="L44" s="48">
        <f>L43+M43</f>
        <v>25941580</v>
      </c>
      <c r="M44" s="50"/>
      <c r="N44" s="19">
        <f>B44+D44+F44+H44+J44</f>
        <v>25941580</v>
      </c>
      <c r="P44" s="5" t="s">
        <v>0</v>
      </c>
      <c r="Q44" s="48">
        <f>Q43+R43</f>
        <v>2416</v>
      </c>
      <c r="R44" s="49"/>
      <c r="S44" s="48">
        <f>S43+T43</f>
        <v>146</v>
      </c>
      <c r="T44" s="49"/>
      <c r="U44" s="48">
        <f>U43+V43</f>
        <v>270</v>
      </c>
      <c r="V44" s="49"/>
      <c r="W44" s="48">
        <f>W43+X43</f>
        <v>846</v>
      </c>
      <c r="X44" s="49"/>
      <c r="Y44" s="48">
        <f>Y43+Z43</f>
        <v>350</v>
      </c>
      <c r="Z44" s="49"/>
      <c r="AA44" s="48">
        <f>AA43+AB43</f>
        <v>4028</v>
      </c>
      <c r="AB44" s="50"/>
      <c r="AC44" s="19">
        <f>Q44+S44+U44+W44+Y44</f>
        <v>4028</v>
      </c>
      <c r="AE44" s="5" t="s">
        <v>0</v>
      </c>
      <c r="AF44" s="28">
        <f>IFERROR(B44/Q44,"N.A.")</f>
        <v>9064.561258278145</v>
      </c>
      <c r="AG44" s="29"/>
      <c r="AH44" s="28">
        <f>IFERROR(D44/S44,"N.A.")</f>
        <v>3000</v>
      </c>
      <c r="AI44" s="29"/>
      <c r="AJ44" s="28">
        <f>IFERROR(F44/U44,"N.A.")</f>
        <v>8526.6666666666661</v>
      </c>
      <c r="AK44" s="29"/>
      <c r="AL44" s="28">
        <f>IFERROR(H44/W44,"N.A.")</f>
        <v>1538.2978723404256</v>
      </c>
      <c r="AM44" s="29"/>
      <c r="AN44" s="28">
        <f>IFERROR(J44/Y44,"N.A.")</f>
        <v>0</v>
      </c>
      <c r="AO44" s="29"/>
      <c r="AP44" s="28">
        <f>IFERROR(L44/AA44,"N.A.")</f>
        <v>6440.3128103277058</v>
      </c>
      <c r="AQ44" s="29"/>
      <c r="AR44" s="17">
        <f>IFERROR(N44/AC44, "N.A.")</f>
        <v>6440.3128103277058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37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2"/>
      <c r="P14" s="32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2"/>
      <c r="AE14" s="32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3">
        <f t="shared" si="0"/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3">
        <f t="shared" si="1"/>
        <v>0</v>
      </c>
      <c r="AC15" s="14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4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3">
        <f t="shared" si="0"/>
        <v>0</v>
      </c>
      <c r="N16" s="14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3">
        <f t="shared" si="1"/>
        <v>0</v>
      </c>
      <c r="AC16" s="14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4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3">
        <f t="shared" si="0"/>
        <v>0</v>
      </c>
      <c r="N17" s="14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3">
        <f t="shared" si="1"/>
        <v>0</v>
      </c>
      <c r="AC17" s="14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4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3">
        <f t="shared" si="0"/>
        <v>0</v>
      </c>
      <c r="N18" s="14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3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4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3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3">
        <f t="shared" ref="AB19" si="6">R19+T19+V19+X19+Z19</f>
        <v>0</v>
      </c>
      <c r="AC19" s="14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4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2"/>
      <c r="P26" s="32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2"/>
      <c r="AE26" s="32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3">
        <f t="shared" si="11"/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3">
        <f t="shared" si="12"/>
        <v>0</v>
      </c>
      <c r="AC27" s="14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4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3">
        <f t="shared" si="11"/>
        <v>0</v>
      </c>
      <c r="N28" s="14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3">
        <f t="shared" si="12"/>
        <v>0</v>
      </c>
      <c r="AC28" s="14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4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3">
        <f t="shared" si="11"/>
        <v>0</v>
      </c>
      <c r="N29" s="14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3">
        <f t="shared" si="12"/>
        <v>0</v>
      </c>
      <c r="AC29" s="14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4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3">
        <f t="shared" si="11"/>
        <v>0</v>
      </c>
      <c r="N30" s="14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3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4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3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3">
        <f t="shared" ref="AB31" si="17">R31+T31+V31+X31+Z31</f>
        <v>0</v>
      </c>
      <c r="AC31" s="14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4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2"/>
      <c r="P38" s="32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2"/>
      <c r="AE38" s="32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3">
        <f t="shared" si="22"/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3">
        <f t="shared" si="23"/>
        <v>0</v>
      </c>
      <c r="AC39" s="14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4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3">
        <f t="shared" si="22"/>
        <v>0</v>
      </c>
      <c r="N40" s="14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3">
        <f t="shared" si="23"/>
        <v>0</v>
      </c>
      <c r="AC40" s="14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4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3">
        <f t="shared" si="22"/>
        <v>0</v>
      </c>
      <c r="N41" s="14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3">
        <f t="shared" si="23"/>
        <v>0</v>
      </c>
      <c r="AC41" s="14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4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3">
        <f t="shared" si="22"/>
        <v>0</v>
      </c>
      <c r="N42" s="14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3">
        <f t="shared" si="23"/>
        <v>0</v>
      </c>
      <c r="AC42" s="14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4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3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3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4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2011 T2</dc:title>
  <dc:subject>Matriz Hussmanns Quintana Roo, 2011-T2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2025-12-16T14:30:19Z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